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2120" windowHeight="8715"/>
  </bookViews>
  <sheets>
    <sheet name="R2T4 Calculation" sheetId="2" r:id="rId1"/>
    <sheet name="Sheet1" sheetId="3" r:id="rId2"/>
  </sheets>
  <calcPr calcId="145621"/>
</workbook>
</file>

<file path=xl/calcChain.xml><?xml version="1.0" encoding="utf-8"?>
<calcChain xmlns="http://schemas.openxmlformats.org/spreadsheetml/2006/main">
  <c r="D56" i="2" l="1"/>
  <c r="B56" i="2"/>
  <c r="F56" i="2" l="1"/>
  <c r="I32" i="2" l="1"/>
  <c r="F32" i="2"/>
  <c r="I86" i="2" s="1"/>
  <c r="M35" i="2" l="1"/>
  <c r="M17" i="2"/>
  <c r="M33" i="2" l="1"/>
  <c r="B94" i="2"/>
  <c r="F86" i="2"/>
  <c r="K144" i="2" l="1"/>
  <c r="K142" i="2"/>
  <c r="D142" i="2"/>
  <c r="O181" i="2"/>
  <c r="M181" i="2"/>
  <c r="K181" i="2"/>
  <c r="I181" i="2"/>
  <c r="F181" i="2"/>
  <c r="D181" i="2"/>
  <c r="I161" i="2"/>
  <c r="I22" i="2" l="1"/>
  <c r="F22" i="2"/>
  <c r="K74" i="2"/>
  <c r="D74" i="2"/>
  <c r="M34" i="2" l="1"/>
  <c r="M32" i="2"/>
  <c r="M16" i="2" l="1"/>
  <c r="M24" i="2"/>
  <c r="M36" i="2"/>
  <c r="D70" i="2" s="1"/>
  <c r="F63" i="2"/>
  <c r="M25" i="2"/>
  <c r="B70" i="2" l="1"/>
  <c r="M18" i="2"/>
  <c r="M26" i="2"/>
  <c r="I108" i="2" s="1"/>
  <c r="F70" i="2" l="1"/>
  <c r="I52" i="2" s="1"/>
  <c r="M52" i="2" s="1"/>
  <c r="D89" i="2"/>
  <c r="I66" i="2"/>
  <c r="K52" i="2"/>
  <c r="M148" i="2" l="1"/>
  <c r="F161" i="2" s="1"/>
  <c r="M161" i="2" s="1"/>
  <c r="K66" i="2"/>
  <c r="M66" i="2" s="1"/>
  <c r="B128" i="2" s="1"/>
  <c r="F89" i="2"/>
  <c r="D94" i="2" s="1"/>
  <c r="F94" i="2" s="1"/>
  <c r="F100" i="2" l="1"/>
  <c r="F109" i="2" s="1"/>
  <c r="D128" i="2" l="1"/>
  <c r="F128" i="2" s="1"/>
  <c r="I100" i="2" s="1"/>
  <c r="F110" i="2"/>
  <c r="F111" i="2" s="1"/>
  <c r="F112" i="2" s="1"/>
  <c r="F114" i="2" l="1"/>
  <c r="F116" i="2" l="1"/>
  <c r="F117" i="2" s="1"/>
  <c r="F118" i="2" s="1"/>
  <c r="F119" i="2" s="1"/>
  <c r="F120" i="2" s="1"/>
  <c r="F121" i="2" s="1"/>
  <c r="K86" i="2"/>
  <c r="M86" i="2" s="1"/>
  <c r="K100" i="2" s="1"/>
  <c r="M100" i="2" s="1"/>
  <c r="M108" i="2" s="1"/>
  <c r="K116" i="2" s="1"/>
  <c r="I116" i="2" l="1"/>
  <c r="M116" i="2" s="1"/>
  <c r="M130" i="2" l="1"/>
  <c r="M133" i="2" s="1"/>
  <c r="M134" i="2" l="1"/>
  <c r="M135" i="2" s="1"/>
</calcChain>
</file>

<file path=xl/sharedStrings.xml><?xml version="1.0" encoding="utf-8"?>
<sst xmlns="http://schemas.openxmlformats.org/spreadsheetml/2006/main" count="402" uniqueCount="267">
  <si>
    <t>Student's Name:</t>
  </si>
  <si>
    <t>Social Security #:</t>
  </si>
  <si>
    <t>Date of school's determination that student withdrew:</t>
  </si>
  <si>
    <t>Period used for calculation (check one):</t>
  </si>
  <si>
    <t>Payment Period</t>
  </si>
  <si>
    <t>Period of Enrollment</t>
  </si>
  <si>
    <t>Monetary amounts should be in dollars and cents (rounded to the nearest penny).</t>
  </si>
  <si>
    <t>When calculating percentages, round to three decimal places. (for example, .4486 = .449 = 44.9%)</t>
  </si>
  <si>
    <t>Amount that</t>
  </si>
  <si>
    <t>E.</t>
  </si>
  <si>
    <t>Total Title IV Aid</t>
  </si>
  <si>
    <t>Amount</t>
  </si>
  <si>
    <t xml:space="preserve">Could Have </t>
  </si>
  <si>
    <t>Disbursed for</t>
  </si>
  <si>
    <t>Title IV Grant Programs:</t>
  </si>
  <si>
    <t>Disbursed</t>
  </si>
  <si>
    <t>Been Disbursed</t>
  </si>
  <si>
    <t>the Period</t>
  </si>
  <si>
    <t>1.</t>
  </si>
  <si>
    <t>Pell Grant</t>
  </si>
  <si>
    <t>A.</t>
  </si>
  <si>
    <t>2.</t>
  </si>
  <si>
    <t>Academic Competitiveness Grant</t>
  </si>
  <si>
    <t>+</t>
  </si>
  <si>
    <t>B.</t>
  </si>
  <si>
    <t>3.</t>
  </si>
  <si>
    <t>National SMART Grant</t>
  </si>
  <si>
    <t>=</t>
  </si>
  <si>
    <t>4.</t>
  </si>
  <si>
    <t>FSEOG</t>
  </si>
  <si>
    <t>5.</t>
  </si>
  <si>
    <t>TEACH Grant</t>
  </si>
  <si>
    <t>F.</t>
  </si>
  <si>
    <t xml:space="preserve">Total Title IV </t>
  </si>
  <si>
    <t>grant aid disbursed and</t>
  </si>
  <si>
    <t>C.</t>
  </si>
  <si>
    <t>that could have been</t>
  </si>
  <si>
    <t>disbursed for the period</t>
  </si>
  <si>
    <t xml:space="preserve"> Net Amount that</t>
  </si>
  <si>
    <t xml:space="preserve"> Net Amount</t>
  </si>
  <si>
    <t>Title IV Loan Programs:</t>
  </si>
  <si>
    <t>6.</t>
  </si>
  <si>
    <t>G.</t>
  </si>
  <si>
    <t xml:space="preserve">Total Title IV aid </t>
  </si>
  <si>
    <t>7.</t>
  </si>
  <si>
    <t>8.</t>
  </si>
  <si>
    <t>Perkins Loan</t>
  </si>
  <si>
    <t>could have been disbursed</t>
  </si>
  <si>
    <t>9.</t>
  </si>
  <si>
    <t>for the period</t>
  </si>
  <si>
    <t>10.</t>
  </si>
  <si>
    <t>D.</t>
  </si>
  <si>
    <t>STEP 2:  Percentage of Title IV Aid Earned</t>
  </si>
  <si>
    <t>STEP 3:  Amount of Title IV Aid Earned by the Student</t>
  </si>
  <si>
    <t>Multiply the percentage of Title IV aid earned (Box H) by the</t>
  </si>
  <si>
    <t xml:space="preserve">Total Title IV aid disbursed and that could have been </t>
  </si>
  <si>
    <t>disbursed for the period (Box G).</t>
  </si>
  <si>
    <t>x</t>
  </si>
  <si>
    <t>Box H</t>
  </si>
  <si>
    <t>Box G</t>
  </si>
  <si>
    <t>Box I</t>
  </si>
  <si>
    <t>STEP 4:  Title IV Aid to be Disbursed or Returned</t>
  </si>
  <si>
    <t>►</t>
  </si>
  <si>
    <t xml:space="preserve">If the amount in Box I is greater than the amount in </t>
  </si>
  <si>
    <t>H.</t>
  </si>
  <si>
    <t xml:space="preserve">If the amount in Box I is less than the amount in </t>
  </si>
  <si>
    <t>Box E, go to Title IV aid to be returned (Item K).</t>
  </si>
  <si>
    <t>No further action is necessary.</t>
  </si>
  <si>
    <t>/</t>
  </si>
  <si>
    <t>J.</t>
  </si>
  <si>
    <t>Post-withdrawal disbursement</t>
  </si>
  <si>
    <t>From the amount of Title IV aid earned by the student (Box I)</t>
  </si>
  <si>
    <t>subtract the Total Title IV aid disbursed for the period (Box E).</t>
  </si>
  <si>
    <t>This is the amount of the post-withdrawal disbursement.</t>
  </si>
  <si>
    <t>-</t>
  </si>
  <si>
    <t>Box E</t>
  </si>
  <si>
    <t>Box J</t>
  </si>
  <si>
    <t>STEP 7:  Initial Amount of Unearned Title IV Aid Due</t>
  </si>
  <si>
    <t xml:space="preserve">               from the Student</t>
  </si>
  <si>
    <t>K.</t>
  </si>
  <si>
    <t>Title IV aid to be returned</t>
  </si>
  <si>
    <t>From the amount of Title IV aid to be returned (Box K) subtract</t>
  </si>
  <si>
    <t>From the Total Title IV aid disbursed for the period (Box E)</t>
  </si>
  <si>
    <t>the Amount for the school to return (Box O).</t>
  </si>
  <si>
    <t>subtract the Amount of Title IV aid earned by the student</t>
  </si>
  <si>
    <t>(Box I).  This is the amount of Title IV aid that must be</t>
  </si>
  <si>
    <t>Box K</t>
  </si>
  <si>
    <t>Box O</t>
  </si>
  <si>
    <t>Box Q</t>
  </si>
  <si>
    <t>returned.</t>
  </si>
  <si>
    <t>STEP 8:  Repayment of the Student's loans</t>
  </si>
  <si>
    <t>From the Net loans disbursed to the student (Box B) subtract the</t>
  </si>
  <si>
    <t>Total loans the school must return (Box P) to find the amount of</t>
  </si>
  <si>
    <t>Title IV loans the student is still responsible for repaying (Box R).</t>
  </si>
  <si>
    <t>STEP 5:  Amount of Unearned Title IV Aid Due from</t>
  </si>
  <si>
    <t xml:space="preserve">               the School</t>
  </si>
  <si>
    <t>L.</t>
  </si>
  <si>
    <t xml:space="preserve">Instutional </t>
  </si>
  <si>
    <t>Charges for</t>
  </si>
  <si>
    <t>Room</t>
  </si>
  <si>
    <t>the Period.</t>
  </si>
  <si>
    <t>Board</t>
  </si>
  <si>
    <t>Box B</t>
  </si>
  <si>
    <t>Box P</t>
  </si>
  <si>
    <t>Box R</t>
  </si>
  <si>
    <t>Other</t>
  </si>
  <si>
    <t>The only action a school must take is to notify the holders</t>
  </si>
  <si>
    <t>of the loans of the student's withdrawal date.</t>
  </si>
  <si>
    <t>Total Instutitonal Charges</t>
  </si>
  <si>
    <t>If Box Q is greater than Box R, Proceed to Step 9.</t>
  </si>
  <si>
    <t>(Add all the charges together)</t>
  </si>
  <si>
    <t>STEP 9:  Grant Funds to be Returned</t>
  </si>
  <si>
    <t>M.</t>
  </si>
  <si>
    <t>Percentage of unearned Title IV aid</t>
  </si>
  <si>
    <t>S.</t>
  </si>
  <si>
    <t>Initial amount of Title IV grants for student to return</t>
  </si>
  <si>
    <t>From the initial amount of unearned Title IV aid due from the</t>
  </si>
  <si>
    <t>Box M</t>
  </si>
  <si>
    <t>student (Box Q) subtract the amount of loans to be repaid</t>
  </si>
  <si>
    <t>N.</t>
  </si>
  <si>
    <t>Amount of unearned charges</t>
  </si>
  <si>
    <t>by the student (Box R).</t>
  </si>
  <si>
    <t>Multiply institutional charges for the period (Box L) by the</t>
  </si>
  <si>
    <t>Percentage of unearned Title IV aid (Box M).</t>
  </si>
  <si>
    <t>Box S</t>
  </si>
  <si>
    <t>T.</t>
  </si>
  <si>
    <t>Amount of Title IV grant protection</t>
  </si>
  <si>
    <t>Box L</t>
  </si>
  <si>
    <t>Box N</t>
  </si>
  <si>
    <t>Multiply the total of Title IV grant aid that was disbursed</t>
  </si>
  <si>
    <t>O.</t>
  </si>
  <si>
    <t>and that could have been disbursed for the period (Box F)</t>
  </si>
  <si>
    <t>Compare the amount of Title IV aid to be returned (Box K)</t>
  </si>
  <si>
    <t>by 50%.</t>
  </si>
  <si>
    <t>to Amount of unearned charges (Box N), and enter the</t>
  </si>
  <si>
    <t>lesser amount.</t>
  </si>
  <si>
    <t>Box F</t>
  </si>
  <si>
    <t>Box T</t>
  </si>
  <si>
    <t>U.</t>
  </si>
  <si>
    <t>STEP 6:  Return of Funds by the School</t>
  </si>
  <si>
    <t>The school must return the unearned aid for which the school</t>
  </si>
  <si>
    <t>by the student (Box T).</t>
  </si>
  <si>
    <t>is responsible (Box O) by repaying funds to the following</t>
  </si>
  <si>
    <t>sources, in order, up to the total net amount disbursed for</t>
  </si>
  <si>
    <t>Box U</t>
  </si>
  <si>
    <t>each source.</t>
  </si>
  <si>
    <t>Amount for School</t>
  </si>
  <si>
    <t>STEP 10:  Return of Grants Funds by the Student</t>
  </si>
  <si>
    <t>Title IV Programs</t>
  </si>
  <si>
    <t>to Return</t>
  </si>
  <si>
    <t>Except as noted below, the student must return the unearned grant funds</t>
  </si>
  <si>
    <t>Note that the student is not responsible for returning funds</t>
  </si>
  <si>
    <t>Total loans the school must return =</t>
  </si>
  <si>
    <t>P.</t>
  </si>
  <si>
    <t>to any program to which the student owes $50.00 or less.</t>
  </si>
  <si>
    <t>Amount to Return</t>
  </si>
  <si>
    <t>Post-Withdrawal Disbursement Tracking Sheet</t>
  </si>
  <si>
    <t>I.    Amount of Post-Withdrawal Disbursement (PWD)</t>
  </si>
  <si>
    <t>Amount from "Box J" of the Treatment of Title IV Funds When a Student Withdraws Worksheet</t>
  </si>
  <si>
    <t>Box 1</t>
  </si>
  <si>
    <t>II.   Outstanding Charges For Educationally Related Expenses Remaining On Student's Account</t>
  </si>
  <si>
    <t>(Note: Prior-year charges can not exceed $200.)</t>
  </si>
  <si>
    <t>Box 2</t>
  </si>
  <si>
    <t>III.  Post-withdrawal Disbursement Offered Directly to Student and/or Parent</t>
  </si>
  <si>
    <t xml:space="preserve">From the Post-withdrawal Disbursement due (Box 1), subtract the Post-withdrawal Disbursement to be credited to the </t>
  </si>
  <si>
    <t>student's account (Box 2).  This is the amount you must make to the student (grant) or offer to the student or parent (loan)</t>
  </si>
  <si>
    <t>as a Direct Disbursement.</t>
  </si>
  <si>
    <t>Box 3</t>
  </si>
  <si>
    <t>IV.  Allocation of Post-withdrawal Disbursement</t>
  </si>
  <si>
    <t xml:space="preserve">Loan Amount </t>
  </si>
  <si>
    <t>Loan Amount</t>
  </si>
  <si>
    <t>Title IV Aid</t>
  </si>
  <si>
    <t>School Seeks</t>
  </si>
  <si>
    <t xml:space="preserve">Authorized to </t>
  </si>
  <si>
    <t>Offered</t>
  </si>
  <si>
    <t>Accepted</t>
  </si>
  <si>
    <t>Credit to</t>
  </si>
  <si>
    <t>Credited to</t>
  </si>
  <si>
    <t>as Direct</t>
  </si>
  <si>
    <t>Directly to</t>
  </si>
  <si>
    <t>Type of Aid</t>
  </si>
  <si>
    <t>Account</t>
  </si>
  <si>
    <t>Disbursement</t>
  </si>
  <si>
    <t>Student</t>
  </si>
  <si>
    <t>N/A</t>
  </si>
  <si>
    <t>ACG</t>
  </si>
  <si>
    <t>SMART Grant</t>
  </si>
  <si>
    <t>Perkins</t>
  </si>
  <si>
    <t>Totals</t>
  </si>
  <si>
    <t>V.   Authorizations and Notifications</t>
  </si>
  <si>
    <t>Post-withdrawal disbursement loan notification sent to student and/or parent on</t>
  </si>
  <si>
    <t>Deadline for student and/or parent to respond</t>
  </si>
  <si>
    <t xml:space="preserve">   Response received from student and/or parent on</t>
  </si>
  <si>
    <t xml:space="preserve">   Response not received</t>
  </si>
  <si>
    <t xml:space="preserve">    School does not accept late response</t>
  </si>
  <si>
    <t>VI.  Date Funds Sent</t>
  </si>
  <si>
    <t>Date Direct Disbursement mailed and transferred</t>
  </si>
  <si>
    <t>Grant</t>
  </si>
  <si>
    <t>Loan</t>
  </si>
  <si>
    <t>that student withdrew:</t>
  </si>
  <si>
    <t>Date Form</t>
  </si>
  <si>
    <t>PP or PoE</t>
  </si>
  <si>
    <t>Begin Date</t>
  </si>
  <si>
    <t>Last Date of</t>
  </si>
  <si>
    <t>Attendance</t>
  </si>
  <si>
    <t>Tuition &amp; Fees</t>
  </si>
  <si>
    <t>Books &amp; Supplies</t>
  </si>
  <si>
    <t>Amount for school to return</t>
  </si>
  <si>
    <t>Date of school's determination</t>
  </si>
  <si>
    <t>completed:</t>
  </si>
  <si>
    <t>STEP 1:  Student's Title IV Aid Information</t>
  </si>
  <si>
    <t>disbursed and that</t>
  </si>
  <si>
    <t>Unsubsidized Federal Direct Loan</t>
  </si>
  <si>
    <t>Subsidized Federal Direct Loan</t>
  </si>
  <si>
    <t>Federal Pell Grant</t>
  </si>
  <si>
    <t>Federal Direct PLUS (Parent)</t>
  </si>
  <si>
    <t>(Subtotal)</t>
  </si>
  <si>
    <t>Determine the percentage of the period</t>
  </si>
  <si>
    <t>completed.</t>
  </si>
  <si>
    <t xml:space="preserve">If this percentage is greater than 60%, enter 100% in </t>
  </si>
  <si>
    <t>Box H and proceed to Step 3</t>
  </si>
  <si>
    <t>If this percentage is less than or equal to 60%, enter that</t>
  </si>
  <si>
    <t>percentage in Box H, and proceed to Step 3</t>
  </si>
  <si>
    <t>Box E, go to Item J (Post-withdrawal disbursement).</t>
  </si>
  <si>
    <r>
      <t xml:space="preserve">If there is an entry for "J", </t>
    </r>
    <r>
      <rPr>
        <b/>
        <sz val="8"/>
        <rFont val="Arial"/>
        <family val="2"/>
      </rPr>
      <t>Stop here</t>
    </r>
    <r>
      <rPr>
        <sz val="8"/>
        <rFont val="Arial"/>
        <family val="2"/>
      </rPr>
      <t xml:space="preserve">, and enter the amount </t>
    </r>
  </si>
  <si>
    <t>in Box 1 on page 3 (Post-withdrawal disbursement tracking sheet)</t>
  </si>
  <si>
    <t>Iraq-Afghanistan Service Grant</t>
  </si>
  <si>
    <r>
      <t>If greater than zero, go to Step 8</t>
    </r>
    <r>
      <rPr>
        <b/>
        <sz val="8"/>
        <rFont val="Arial"/>
        <family val="2"/>
      </rPr>
      <t>.</t>
    </r>
  </si>
  <si>
    <t>These loans consist of loans the student has earned, or</t>
  </si>
  <si>
    <t>unearned loan funds the school is not responsible for</t>
  </si>
  <si>
    <t xml:space="preserve">repaying.  They are repaid to the loan holders according to </t>
  </si>
  <si>
    <t>the terms of the borrower's promissory note.</t>
  </si>
  <si>
    <t xml:space="preserve">Title IV grant funds for the student to return </t>
  </si>
  <si>
    <t>From the initial amount of Title IV grants for student to return</t>
  </si>
  <si>
    <t>(Box S) subtract the amount of Title IV grant protection (Box T)</t>
  </si>
  <si>
    <t>for which he or she is responsible (Box U).  The grant funds returned by the</t>
  </si>
  <si>
    <t>student are applied in order indicated, up to the amount disbursed from</t>
  </si>
  <si>
    <t>that grant program minus any grant funds the school is responsible</t>
  </si>
  <si>
    <t>for returning to that program in Step 6.</t>
  </si>
  <si>
    <t>Total Outstanding Charges Scheduled to be Paid from PWD</t>
  </si>
  <si>
    <t>Irag/Afgan Svc Grant</t>
  </si>
  <si>
    <t>Subsidized FDSL</t>
  </si>
  <si>
    <t>Unsubsidized FDSL</t>
  </si>
  <si>
    <t>FDSL PLUS Grad</t>
  </si>
  <si>
    <t>FDSL PLUS Parent</t>
  </si>
  <si>
    <t>Blue = Data Provided by User</t>
  </si>
  <si>
    <t>Yellow = Refund Due From School</t>
  </si>
  <si>
    <t xml:space="preserve">Federal Direct PLUS </t>
  </si>
  <si>
    <t>10</t>
  </si>
  <si>
    <r>
      <t>If the amounts in Box I and Box E are equal,</t>
    </r>
    <r>
      <rPr>
        <i/>
        <sz val="8"/>
        <color rgb="FFFF0000"/>
        <rFont val="Arial"/>
        <family val="2"/>
      </rPr>
      <t xml:space="preserve"> </t>
    </r>
    <r>
      <rPr>
        <b/>
        <i/>
        <sz val="8"/>
        <color rgb="FFFF0000"/>
        <rFont val="Arial"/>
        <family val="2"/>
      </rPr>
      <t>STOP</t>
    </r>
    <r>
      <rPr>
        <i/>
        <sz val="8"/>
        <color rgb="FFFF0000"/>
        <rFont val="Arial"/>
        <family val="2"/>
      </rPr>
      <t>.</t>
    </r>
  </si>
  <si>
    <r>
      <t>If Box Q is less than or equal to zero,</t>
    </r>
    <r>
      <rPr>
        <b/>
        <sz val="8"/>
        <color rgb="FFFF0000"/>
        <rFont val="Arial"/>
        <family val="2"/>
      </rPr>
      <t xml:space="preserve"> STOP.</t>
    </r>
  </si>
  <si>
    <r>
      <t xml:space="preserve">If Box Q is less than or equal to Box R, </t>
    </r>
    <r>
      <rPr>
        <b/>
        <i/>
        <sz val="8"/>
        <color rgb="FFFF0000"/>
        <rFont val="Arial"/>
        <family val="2"/>
      </rPr>
      <t>STOP.</t>
    </r>
  </si>
  <si>
    <r>
      <t xml:space="preserve">If Box U is less than or equal to zero, </t>
    </r>
    <r>
      <rPr>
        <b/>
        <sz val="7"/>
        <color rgb="FFFF0000"/>
        <rFont val="Arial"/>
        <family val="2"/>
      </rPr>
      <t>STOP</t>
    </r>
    <r>
      <rPr>
        <sz val="7"/>
        <rFont val="Arial"/>
        <family val="2"/>
      </rPr>
      <t>.  If not, go to Step 10.</t>
    </r>
  </si>
  <si>
    <t>Treatment of Title IV Funds When a Student Withdraws From a Credit-Hour, Non-Term Program</t>
  </si>
  <si>
    <t>*Exclude days on LOA and scheduled breaks of 5+ days</t>
  </si>
  <si>
    <t xml:space="preserve">Divide the number of calendar days elapsed between PP or PoE </t>
  </si>
  <si>
    <t>begin date and LDA by the total number of days in the PP or PoE</t>
  </si>
  <si>
    <t>Scheduled End Date of PP or PoE</t>
  </si>
  <si>
    <t>A</t>
  </si>
  <si>
    <t>B</t>
  </si>
  <si>
    <t>C</t>
  </si>
  <si>
    <t># of Calendar Days Between A&amp;B Above*</t>
  </si>
  <si>
    <t># of Calendar Days Between A&amp;C Above*</t>
  </si>
  <si>
    <t xml:space="preserve">PP = "Payment Period"                              PoE = "Period of Enrollment"        </t>
  </si>
  <si>
    <t>Number of calendar days of scheduled breaks and LOA (if included between A and B, i.e., while student was in school)</t>
  </si>
  <si>
    <t>Number of calendar days of scheduled breaks (between B and C, i.e., during the PP or PoE but after student's last date of attendance in B above)</t>
  </si>
  <si>
    <t>(Scheduled breaks must each be 5 days or more for the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</si>
</sst>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000\-00\-0000"/>
    <numFmt numFmtId="165" formatCode="m/d/yy;@"/>
    <numFmt numFmtId="166" formatCode="0.0%"/>
    <numFmt numFmtId="167" formatCode="&quot;$&quot;#,##0.00"/>
    <numFmt numFmtId="168" formatCode="&quot;$&quot;#,##0"/>
    <numFmt numFmtId="169" formatCode="m/d/yyyy;@"/>
  </numFmts>
  <fonts count="20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0"/>
      <color theme="0"/>
      <name val="Arial"/>
      <family val="2"/>
    </font>
    <font>
      <i/>
      <sz val="8"/>
      <color theme="0"/>
      <name val="Arial"/>
      <family val="2"/>
    </font>
    <font>
      <b/>
      <sz val="8"/>
      <color theme="0"/>
      <name val="Arial"/>
      <family val="2"/>
    </font>
    <font>
      <i/>
      <sz val="8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7"/>
      <color rgb="FFFF0000"/>
      <name val="Arial"/>
      <family val="2"/>
    </font>
    <font>
      <sz val="7"/>
      <name val="Arial Narrow"/>
      <family val="2"/>
    </font>
    <font>
      <i/>
      <sz val="7"/>
      <color rgb="FFC00000"/>
      <name val="Arial Narrow"/>
      <family val="2"/>
    </font>
    <font>
      <b/>
      <sz val="7"/>
      <name val="Arial Narrow"/>
      <family val="2"/>
    </font>
    <font>
      <i/>
      <sz val="7"/>
      <name val="Calibri"/>
      <family val="2"/>
      <scheme val="minor"/>
    </font>
    <font>
      <b/>
      <sz val="10"/>
      <name val="Arial"/>
      <family val="2"/>
    </font>
    <font>
      <i/>
      <sz val="7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6EC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39" fontId="1" fillId="0" borderId="0" xfId="0" applyNumberFormat="1" applyFont="1" applyBorder="1"/>
    <xf numFmtId="0" fontId="1" fillId="0" borderId="0" xfId="0" applyFont="1" applyBorder="1"/>
    <xf numFmtId="0" fontId="1" fillId="0" borderId="0" xfId="0" applyFont="1" applyAlignment="1">
      <alignment horizontal="left"/>
    </xf>
    <xf numFmtId="8" fontId="1" fillId="0" borderId="11" xfId="0" applyNumberFormat="1" applyFont="1" applyBorder="1" applyProtection="1">
      <protection hidden="1"/>
    </xf>
    <xf numFmtId="8" fontId="1" fillId="0" borderId="2" xfId="0" applyNumberFormat="1" applyFont="1" applyBorder="1" applyProtection="1">
      <protection hidden="1"/>
    </xf>
    <xf numFmtId="8" fontId="1" fillId="0" borderId="1" xfId="0" applyNumberFormat="1" applyFont="1" applyBorder="1" applyProtection="1">
      <protection hidden="1"/>
    </xf>
    <xf numFmtId="166" fontId="1" fillId="0" borderId="2" xfId="0" applyNumberFormat="1" applyFont="1" applyBorder="1" applyAlignment="1" applyProtection="1">
      <alignment horizontal="center"/>
      <protection hidden="1"/>
    </xf>
    <xf numFmtId="166" fontId="1" fillId="0" borderId="18" xfId="0" applyNumberFormat="1" applyFont="1" applyBorder="1" applyAlignment="1" applyProtection="1">
      <alignment horizontal="center"/>
      <protection hidden="1"/>
    </xf>
    <xf numFmtId="6" fontId="1" fillId="0" borderId="2" xfId="0" applyNumberFormat="1" applyFont="1" applyBorder="1" applyAlignment="1" applyProtection="1">
      <alignment horizontal="center"/>
      <protection hidden="1"/>
    </xf>
    <xf numFmtId="167" fontId="1" fillId="0" borderId="2" xfId="0" applyNumberFormat="1" applyFont="1" applyBorder="1" applyAlignment="1" applyProtection="1">
      <alignment horizontal="center"/>
      <protection hidden="1"/>
    </xf>
    <xf numFmtId="8" fontId="1" fillId="0" borderId="2" xfId="0" applyNumberFormat="1" applyFont="1" applyBorder="1" applyAlignment="1" applyProtection="1">
      <alignment horizontal="center"/>
      <protection hidden="1"/>
    </xf>
    <xf numFmtId="168" fontId="1" fillId="0" borderId="2" xfId="0" applyNumberFormat="1" applyFont="1" applyBorder="1" applyAlignment="1" applyProtection="1">
      <alignment horizontal="center"/>
      <protection hidden="1"/>
    </xf>
    <xf numFmtId="6" fontId="1" fillId="0" borderId="18" xfId="0" applyNumberFormat="1" applyFont="1" applyBorder="1" applyAlignment="1" applyProtection="1">
      <alignment horizontal="center"/>
      <protection hidden="1"/>
    </xf>
    <xf numFmtId="7" fontId="1" fillId="0" borderId="2" xfId="0" applyNumberFormat="1" applyFont="1" applyBorder="1" applyProtection="1">
      <protection hidden="1"/>
    </xf>
    <xf numFmtId="39" fontId="1" fillId="0" borderId="2" xfId="0" applyNumberFormat="1" applyFont="1" applyBorder="1" applyAlignment="1" applyProtection="1">
      <alignment horizontal="center"/>
      <protection hidden="1"/>
    </xf>
    <xf numFmtId="10" fontId="1" fillId="0" borderId="2" xfId="0" applyNumberFormat="1" applyFont="1" applyBorder="1" applyAlignment="1" applyProtection="1">
      <alignment horizontal="center"/>
      <protection hidden="1"/>
    </xf>
    <xf numFmtId="6" fontId="1" fillId="0" borderId="2" xfId="0" applyNumberFormat="1" applyFont="1" applyBorder="1" applyProtection="1">
      <protection hidden="1"/>
    </xf>
    <xf numFmtId="6" fontId="1" fillId="0" borderId="17" xfId="0" applyNumberFormat="1" applyFont="1" applyBorder="1" applyProtection="1">
      <protection hidden="1"/>
    </xf>
    <xf numFmtId="6" fontId="1" fillId="0" borderId="18" xfId="0" applyNumberFormat="1" applyFont="1" applyFill="1" applyBorder="1" applyAlignment="1" applyProtection="1">
      <alignment horizontal="center"/>
      <protection hidden="1"/>
    </xf>
    <xf numFmtId="14" fontId="2" fillId="0" borderId="0" xfId="0" applyNumberFormat="1" applyFont="1" applyFill="1" applyBorder="1" applyAlignment="1" applyProtection="1">
      <alignment horizontal="center"/>
    </xf>
    <xf numFmtId="14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8" fontId="2" fillId="3" borderId="2" xfId="0" applyNumberFormat="1" applyFont="1" applyFill="1" applyBorder="1" applyProtection="1">
      <protection locked="0"/>
    </xf>
    <xf numFmtId="8" fontId="2" fillId="3" borderId="1" xfId="0" applyNumberFormat="1" applyFont="1" applyFill="1" applyBorder="1" applyProtection="1">
      <protection locked="0"/>
    </xf>
    <xf numFmtId="39" fontId="2" fillId="3" borderId="2" xfId="0" applyNumberFormat="1" applyFont="1" applyFill="1" applyBorder="1" applyProtection="1">
      <protection locked="0"/>
    </xf>
    <xf numFmtId="6" fontId="2" fillId="4" borderId="18" xfId="0" applyNumberFormat="1" applyFont="1" applyFill="1" applyBorder="1" applyAlignment="1" applyProtection="1">
      <alignment horizontal="center"/>
      <protection hidden="1"/>
    </xf>
    <xf numFmtId="38" fontId="2" fillId="4" borderId="2" xfId="0" applyNumberFormat="1" applyFont="1" applyFill="1" applyBorder="1" applyProtection="1">
      <protection hidden="1"/>
    </xf>
    <xf numFmtId="6" fontId="2" fillId="4" borderId="11" xfId="0" applyNumberFormat="1" applyFont="1" applyFill="1" applyBorder="1" applyProtection="1">
      <protection hidden="1"/>
    </xf>
    <xf numFmtId="38" fontId="2" fillId="0" borderId="1" xfId="0" applyNumberFormat="1" applyFont="1" applyFill="1" applyBorder="1" applyProtection="1">
      <protection hidden="1"/>
    </xf>
    <xf numFmtId="0" fontId="1" fillId="0" borderId="0" xfId="0" applyFont="1" applyProtection="1"/>
    <xf numFmtId="0" fontId="1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Protection="1"/>
    <xf numFmtId="0" fontId="1" fillId="0" borderId="0" xfId="0" applyFont="1" applyBorder="1" applyProtection="1"/>
    <xf numFmtId="0" fontId="2" fillId="0" borderId="6" xfId="0" applyFont="1" applyBorder="1" applyAlignment="1" applyProtection="1">
      <alignment horizontal="center"/>
    </xf>
    <xf numFmtId="0" fontId="1" fillId="0" borderId="0" xfId="0" applyFont="1" applyFill="1" applyProtection="1"/>
    <xf numFmtId="0" fontId="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49" fontId="1" fillId="0" borderId="0" xfId="0" applyNumberFormat="1" applyFont="1" applyAlignment="1" applyProtection="1">
      <alignment horizontal="center"/>
    </xf>
    <xf numFmtId="39" fontId="1" fillId="0" borderId="0" xfId="0" applyNumberFormat="1" applyFont="1" applyBorder="1" applyProtection="1"/>
    <xf numFmtId="39" fontId="1" fillId="0" borderId="0" xfId="0" applyNumberFormat="1" applyFo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9" fillId="5" borderId="18" xfId="0" applyFont="1" applyFill="1" applyBorder="1" applyAlignment="1" applyProtection="1">
      <alignment horizontal="left"/>
    </xf>
    <xf numFmtId="0" fontId="9" fillId="5" borderId="20" xfId="0" applyFont="1" applyFill="1" applyBorder="1" applyAlignment="1" applyProtection="1">
      <alignment horizontal="left"/>
    </xf>
    <xf numFmtId="0" fontId="9" fillId="5" borderId="21" xfId="0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65" fontId="1" fillId="0" borderId="0" xfId="0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166" fontId="1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1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2" fillId="0" borderId="0" xfId="0" applyFont="1" applyFill="1" applyBorder="1" applyAlignment="1" applyProtection="1"/>
    <xf numFmtId="0" fontId="1" fillId="0" borderId="0" xfId="0" applyFont="1" applyAlignment="1" applyProtection="1">
      <alignment horizontal="right"/>
    </xf>
    <xf numFmtId="39" fontId="1" fillId="0" borderId="0" xfId="0" applyNumberFormat="1" applyFont="1" applyAlignment="1" applyProtection="1">
      <alignment horizontal="center"/>
    </xf>
    <xf numFmtId="166" fontId="1" fillId="0" borderId="0" xfId="0" applyNumberFormat="1" applyFont="1" applyAlignment="1" applyProtection="1">
      <alignment horizontal="center"/>
    </xf>
    <xf numFmtId="0" fontId="1" fillId="0" borderId="0" xfId="0" applyFont="1" applyBorder="1" applyAlignment="1" applyProtection="1"/>
    <xf numFmtId="0" fontId="5" fillId="0" borderId="0" xfId="0" applyFont="1" applyAlignment="1" applyProtection="1">
      <alignment horizontal="left"/>
    </xf>
    <xf numFmtId="0" fontId="9" fillId="5" borderId="19" xfId="0" applyFont="1" applyFill="1" applyBorder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6" fontId="1" fillId="0" borderId="2" xfId="0" applyNumberFormat="1" applyFont="1" applyBorder="1" applyProtection="1"/>
    <xf numFmtId="0" fontId="1" fillId="2" borderId="7" xfId="0" applyFont="1" applyFill="1" applyBorder="1" applyProtection="1"/>
    <xf numFmtId="0" fontId="1" fillId="2" borderId="9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1" fillId="2" borderId="15" xfId="0" applyFont="1" applyFill="1" applyBorder="1" applyProtection="1"/>
    <xf numFmtId="0" fontId="1" fillId="2" borderId="0" xfId="0" applyFont="1" applyFill="1" applyBorder="1" applyProtection="1"/>
    <xf numFmtId="0" fontId="1" fillId="2" borderId="6" xfId="0" applyFont="1" applyFill="1" applyBorder="1" applyProtection="1"/>
    <xf numFmtId="0" fontId="1" fillId="2" borderId="6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39" fontId="1" fillId="2" borderId="2" xfId="0" applyNumberFormat="1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left"/>
    </xf>
    <xf numFmtId="6" fontId="1" fillId="0" borderId="1" xfId="0" applyNumberFormat="1" applyFont="1" applyBorder="1" applyProtection="1"/>
    <xf numFmtId="14" fontId="1" fillId="0" borderId="2" xfId="0" applyNumberFormat="1" applyFont="1" applyBorder="1" applyAlignment="1" applyProtection="1">
      <alignment horizontal="center"/>
    </xf>
    <xf numFmtId="0" fontId="1" fillId="0" borderId="2" xfId="0" applyFont="1" applyBorder="1" applyProtection="1"/>
    <xf numFmtId="39" fontId="1" fillId="0" borderId="13" xfId="0" applyNumberFormat="1" applyFont="1" applyBorder="1" applyProtection="1">
      <protection hidden="1"/>
    </xf>
    <xf numFmtId="0" fontId="5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/>
    </xf>
    <xf numFmtId="5" fontId="1" fillId="0" borderId="12" xfId="0" applyNumberFormat="1" applyFont="1" applyBorder="1" applyProtection="1">
      <protection hidden="1"/>
    </xf>
    <xf numFmtId="5" fontId="1" fillId="0" borderId="13" xfId="0" applyNumberFormat="1" applyFont="1" applyBorder="1" applyProtection="1">
      <protection hidden="1"/>
    </xf>
    <xf numFmtId="0" fontId="14" fillId="0" borderId="0" xfId="0" applyFont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/>
    </xf>
    <xf numFmtId="1" fontId="1" fillId="0" borderId="2" xfId="0" applyNumberFormat="1" applyFont="1" applyFill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vertical="center" wrapText="1"/>
    </xf>
    <xf numFmtId="169" fontId="2" fillId="3" borderId="2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vertical="center"/>
    </xf>
    <xf numFmtId="1" fontId="6" fillId="0" borderId="0" xfId="0" applyNumberFormat="1" applyFont="1" applyFill="1" applyBorder="1" applyAlignment="1" applyProtection="1">
      <alignment vertical="top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3" fillId="4" borderId="0" xfId="0" applyFont="1" applyFill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/>
    </xf>
    <xf numFmtId="0" fontId="9" fillId="5" borderId="19" xfId="0" applyFont="1" applyFill="1" applyBorder="1" applyAlignment="1" applyProtection="1">
      <alignment horizontal="left"/>
    </xf>
    <xf numFmtId="0" fontId="9" fillId="5" borderId="20" xfId="0" applyFont="1" applyFill="1" applyBorder="1" applyAlignment="1" applyProtection="1">
      <alignment horizontal="left"/>
    </xf>
    <xf numFmtId="0" fontId="9" fillId="5" borderId="21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1" fontId="1" fillId="0" borderId="3" xfId="0" applyNumberFormat="1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164" fontId="1" fillId="0" borderId="3" xfId="0" applyNumberFormat="1" applyFont="1" applyBorder="1" applyAlignment="1" applyProtection="1">
      <alignment horizontal="center"/>
    </xf>
    <xf numFmtId="164" fontId="1" fillId="0" borderId="4" xfId="0" applyNumberFormat="1" applyFont="1" applyBorder="1" applyAlignment="1" applyProtection="1">
      <alignment horizontal="center"/>
    </xf>
    <xf numFmtId="164" fontId="1" fillId="0" borderId="5" xfId="0" applyNumberFormat="1" applyFont="1" applyBorder="1" applyAlignment="1" applyProtection="1">
      <alignment horizontal="center"/>
    </xf>
    <xf numFmtId="14" fontId="1" fillId="0" borderId="3" xfId="0" applyNumberFormat="1" applyFont="1" applyBorder="1" applyAlignment="1" applyProtection="1">
      <alignment horizontal="center"/>
    </xf>
    <xf numFmtId="14" fontId="1" fillId="0" borderId="4" xfId="0" applyNumberFormat="1" applyFont="1" applyBorder="1" applyAlignment="1" applyProtection="1">
      <alignment horizontal="center"/>
    </xf>
    <xf numFmtId="14" fontId="1" fillId="0" borderId="5" xfId="0" applyNumberFormat="1" applyFont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6" xfId="0" applyFont="1" applyFill="1" applyBorder="1" applyAlignment="1" applyProtection="1">
      <alignment horizontal="left"/>
    </xf>
    <xf numFmtId="0" fontId="9" fillId="5" borderId="22" xfId="0" applyFont="1" applyFill="1" applyBorder="1" applyAlignment="1" applyProtection="1">
      <alignment horizontal="left"/>
    </xf>
    <xf numFmtId="0" fontId="9" fillId="5" borderId="23" xfId="0" applyFont="1" applyFill="1" applyBorder="1" applyAlignment="1" applyProtection="1">
      <alignment horizontal="left"/>
    </xf>
    <xf numFmtId="0" fontId="9" fillId="5" borderId="24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15" fillId="0" borderId="0" xfId="0" applyFont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top"/>
    </xf>
    <xf numFmtId="0" fontId="8" fillId="5" borderId="22" xfId="0" applyFont="1" applyFill="1" applyBorder="1" applyAlignment="1" applyProtection="1">
      <alignment horizontal="center"/>
    </xf>
    <xf numFmtId="0" fontId="8" fillId="5" borderId="23" xfId="0" applyFont="1" applyFill="1" applyBorder="1" applyAlignment="1" applyProtection="1">
      <alignment horizontal="center"/>
    </xf>
    <xf numFmtId="0" fontId="8" fillId="5" borderId="24" xfId="0" applyFont="1" applyFill="1" applyBorder="1" applyAlignment="1" applyProtection="1">
      <alignment horizontal="center"/>
    </xf>
    <xf numFmtId="0" fontId="8" fillId="5" borderId="25" xfId="0" applyFont="1" applyFill="1" applyBorder="1" applyAlignment="1" applyProtection="1">
      <alignment horizontal="center"/>
    </xf>
    <xf numFmtId="0" fontId="8" fillId="5" borderId="26" xfId="0" applyFont="1" applyFill="1" applyBorder="1" applyAlignment="1" applyProtection="1">
      <alignment horizontal="center"/>
    </xf>
    <xf numFmtId="0" fontId="8" fillId="5" borderId="27" xfId="0" applyFont="1" applyFill="1" applyBorder="1" applyAlignment="1" applyProtection="1">
      <alignment horizontal="center"/>
    </xf>
    <xf numFmtId="0" fontId="7" fillId="5" borderId="19" xfId="0" applyFont="1" applyFill="1" applyBorder="1" applyAlignment="1" applyProtection="1">
      <alignment horizontal="center"/>
    </xf>
    <xf numFmtId="0" fontId="7" fillId="5" borderId="20" xfId="0" applyFont="1" applyFill="1" applyBorder="1" applyAlignment="1" applyProtection="1">
      <alignment horizontal="center"/>
    </xf>
    <xf numFmtId="0" fontId="7" fillId="5" borderId="21" xfId="0" applyFont="1" applyFill="1" applyBorder="1" applyAlignment="1" applyProtection="1">
      <alignment horizontal="center"/>
    </xf>
    <xf numFmtId="1" fontId="2" fillId="3" borderId="3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 applyProtection="1">
      <alignment horizontal="left"/>
      <protection locked="0"/>
    </xf>
    <xf numFmtId="164" fontId="2" fillId="3" borderId="3" xfId="0" applyNumberFormat="1" applyFont="1" applyFill="1" applyBorder="1" applyAlignment="1" applyProtection="1">
      <alignment horizontal="center"/>
      <protection locked="0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164" fontId="2" fillId="3" borderId="5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</xf>
    <xf numFmtId="0" fontId="17" fillId="0" borderId="23" xfId="0" applyFont="1" applyBorder="1" applyAlignment="1" applyProtection="1">
      <alignment horizontal="center"/>
    </xf>
    <xf numFmtId="0" fontId="9" fillId="5" borderId="25" xfId="0" applyFont="1" applyFill="1" applyBorder="1" applyAlignment="1" applyProtection="1">
      <alignment horizontal="left"/>
    </xf>
    <xf numFmtId="0" fontId="9" fillId="5" borderId="26" xfId="0" applyFont="1" applyFill="1" applyBorder="1" applyAlignment="1" applyProtection="1">
      <alignment horizontal="left"/>
    </xf>
    <xf numFmtId="0" fontId="9" fillId="5" borderId="27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16" fillId="0" borderId="0" xfId="0" applyFont="1" applyBorder="1" applyAlignment="1" applyProtection="1">
      <alignment horizontal="center" vertical="center" wrapText="1"/>
    </xf>
    <xf numFmtId="0" fontId="18" fillId="3" borderId="14" xfId="0" applyFont="1" applyFill="1" applyBorder="1" applyAlignment="1" applyProtection="1">
      <alignment horizontal="center" vertical="center"/>
      <protection locked="0"/>
    </xf>
    <xf numFmtId="0" fontId="18" fillId="3" borderId="11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6ECF2"/>
      <color rgb="FFFFFF99"/>
      <color rgb="FFC8E6EE"/>
      <color rgb="FFFFFF66"/>
      <color rgb="FFFF4B4B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2"/>
  <sheetViews>
    <sheetView showGridLines="0" tabSelected="1" zoomScale="130" zoomScaleNormal="130" workbookViewId="0">
      <selection activeCell="D3" sqref="D3:F3"/>
    </sheetView>
  </sheetViews>
  <sheetFormatPr defaultColWidth="9.140625" defaultRowHeight="11.25" x14ac:dyDescent="0.2"/>
  <cols>
    <col min="1" max="1" width="2.7109375" style="1" customWidth="1"/>
    <col min="2" max="2" width="11.7109375" style="1" customWidth="1"/>
    <col min="3" max="3" width="2.7109375" style="1" customWidth="1"/>
    <col min="4" max="4" width="11.7109375" style="1" customWidth="1"/>
    <col min="5" max="5" width="2.7109375" style="1" customWidth="1"/>
    <col min="6" max="6" width="11.7109375" style="1" customWidth="1"/>
    <col min="7" max="7" width="1.7109375" style="1" customWidth="1"/>
    <col min="8" max="8" width="2.7109375" style="1" customWidth="1"/>
    <col min="9" max="9" width="11.7109375" style="1" customWidth="1"/>
    <col min="10" max="10" width="2.7109375" style="1" customWidth="1"/>
    <col min="11" max="11" width="11.7109375" style="1" customWidth="1"/>
    <col min="12" max="12" width="2.7109375" style="1" customWidth="1"/>
    <col min="13" max="13" width="11.7109375" style="1" customWidth="1"/>
    <col min="14" max="14" width="2.7109375" style="1" customWidth="1"/>
    <col min="15" max="15" width="12.7109375" style="1" customWidth="1"/>
    <col min="16" max="251" width="9.140625" style="1"/>
    <col min="252" max="252" width="2.7109375" style="1" customWidth="1"/>
    <col min="253" max="253" width="11.7109375" style="1" customWidth="1"/>
    <col min="254" max="254" width="2.7109375" style="1" customWidth="1"/>
    <col min="255" max="255" width="11.7109375" style="1" customWidth="1"/>
    <col min="256" max="256" width="2.7109375" style="1" customWidth="1"/>
    <col min="257" max="257" width="11.7109375" style="1" customWidth="1"/>
    <col min="258" max="258" width="1.7109375" style="1" customWidth="1"/>
    <col min="259" max="259" width="2.7109375" style="1" customWidth="1"/>
    <col min="260" max="260" width="11.7109375" style="1" customWidth="1"/>
    <col min="261" max="261" width="2.7109375" style="1" customWidth="1"/>
    <col min="262" max="262" width="11.7109375" style="1" customWidth="1"/>
    <col min="263" max="263" width="2.7109375" style="1" customWidth="1"/>
    <col min="264" max="264" width="11.7109375" style="1" customWidth="1"/>
    <col min="265" max="265" width="2.7109375" style="1" customWidth="1"/>
    <col min="266" max="266" width="12.7109375" style="1" customWidth="1"/>
    <col min="267" max="267" width="2.7109375" style="1" customWidth="1"/>
    <col min="268" max="507" width="9.140625" style="1"/>
    <col min="508" max="508" width="2.7109375" style="1" customWidth="1"/>
    <col min="509" max="509" width="11.7109375" style="1" customWidth="1"/>
    <col min="510" max="510" width="2.7109375" style="1" customWidth="1"/>
    <col min="511" max="511" width="11.7109375" style="1" customWidth="1"/>
    <col min="512" max="512" width="2.7109375" style="1" customWidth="1"/>
    <col min="513" max="513" width="11.7109375" style="1" customWidth="1"/>
    <col min="514" max="514" width="1.7109375" style="1" customWidth="1"/>
    <col min="515" max="515" width="2.7109375" style="1" customWidth="1"/>
    <col min="516" max="516" width="11.7109375" style="1" customWidth="1"/>
    <col min="517" max="517" width="2.7109375" style="1" customWidth="1"/>
    <col min="518" max="518" width="11.7109375" style="1" customWidth="1"/>
    <col min="519" max="519" width="2.7109375" style="1" customWidth="1"/>
    <col min="520" max="520" width="11.7109375" style="1" customWidth="1"/>
    <col min="521" max="521" width="2.7109375" style="1" customWidth="1"/>
    <col min="522" max="522" width="12.7109375" style="1" customWidth="1"/>
    <col min="523" max="523" width="2.7109375" style="1" customWidth="1"/>
    <col min="524" max="763" width="9.140625" style="1"/>
    <col min="764" max="764" width="2.7109375" style="1" customWidth="1"/>
    <col min="765" max="765" width="11.7109375" style="1" customWidth="1"/>
    <col min="766" max="766" width="2.7109375" style="1" customWidth="1"/>
    <col min="767" max="767" width="11.7109375" style="1" customWidth="1"/>
    <col min="768" max="768" width="2.7109375" style="1" customWidth="1"/>
    <col min="769" max="769" width="11.7109375" style="1" customWidth="1"/>
    <col min="770" max="770" width="1.7109375" style="1" customWidth="1"/>
    <col min="771" max="771" width="2.7109375" style="1" customWidth="1"/>
    <col min="772" max="772" width="11.7109375" style="1" customWidth="1"/>
    <col min="773" max="773" width="2.7109375" style="1" customWidth="1"/>
    <col min="774" max="774" width="11.7109375" style="1" customWidth="1"/>
    <col min="775" max="775" width="2.7109375" style="1" customWidth="1"/>
    <col min="776" max="776" width="11.7109375" style="1" customWidth="1"/>
    <col min="777" max="777" width="2.7109375" style="1" customWidth="1"/>
    <col min="778" max="778" width="12.7109375" style="1" customWidth="1"/>
    <col min="779" max="779" width="2.7109375" style="1" customWidth="1"/>
    <col min="780" max="1019" width="9.140625" style="1"/>
    <col min="1020" max="1020" width="2.7109375" style="1" customWidth="1"/>
    <col min="1021" max="1021" width="11.7109375" style="1" customWidth="1"/>
    <col min="1022" max="1022" width="2.7109375" style="1" customWidth="1"/>
    <col min="1023" max="1023" width="11.7109375" style="1" customWidth="1"/>
    <col min="1024" max="1024" width="2.7109375" style="1" customWidth="1"/>
    <col min="1025" max="1025" width="11.7109375" style="1" customWidth="1"/>
    <col min="1026" max="1026" width="1.7109375" style="1" customWidth="1"/>
    <col min="1027" max="1027" width="2.7109375" style="1" customWidth="1"/>
    <col min="1028" max="1028" width="11.7109375" style="1" customWidth="1"/>
    <col min="1029" max="1029" width="2.7109375" style="1" customWidth="1"/>
    <col min="1030" max="1030" width="11.7109375" style="1" customWidth="1"/>
    <col min="1031" max="1031" width="2.7109375" style="1" customWidth="1"/>
    <col min="1032" max="1032" width="11.7109375" style="1" customWidth="1"/>
    <col min="1033" max="1033" width="2.7109375" style="1" customWidth="1"/>
    <col min="1034" max="1034" width="12.7109375" style="1" customWidth="1"/>
    <col min="1035" max="1035" width="2.7109375" style="1" customWidth="1"/>
    <col min="1036" max="1275" width="9.140625" style="1"/>
    <col min="1276" max="1276" width="2.7109375" style="1" customWidth="1"/>
    <col min="1277" max="1277" width="11.7109375" style="1" customWidth="1"/>
    <col min="1278" max="1278" width="2.7109375" style="1" customWidth="1"/>
    <col min="1279" max="1279" width="11.7109375" style="1" customWidth="1"/>
    <col min="1280" max="1280" width="2.7109375" style="1" customWidth="1"/>
    <col min="1281" max="1281" width="11.7109375" style="1" customWidth="1"/>
    <col min="1282" max="1282" width="1.7109375" style="1" customWidth="1"/>
    <col min="1283" max="1283" width="2.7109375" style="1" customWidth="1"/>
    <col min="1284" max="1284" width="11.7109375" style="1" customWidth="1"/>
    <col min="1285" max="1285" width="2.7109375" style="1" customWidth="1"/>
    <col min="1286" max="1286" width="11.7109375" style="1" customWidth="1"/>
    <col min="1287" max="1287" width="2.7109375" style="1" customWidth="1"/>
    <col min="1288" max="1288" width="11.7109375" style="1" customWidth="1"/>
    <col min="1289" max="1289" width="2.7109375" style="1" customWidth="1"/>
    <col min="1290" max="1290" width="12.7109375" style="1" customWidth="1"/>
    <col min="1291" max="1291" width="2.7109375" style="1" customWidth="1"/>
    <col min="1292" max="1531" width="9.140625" style="1"/>
    <col min="1532" max="1532" width="2.7109375" style="1" customWidth="1"/>
    <col min="1533" max="1533" width="11.7109375" style="1" customWidth="1"/>
    <col min="1534" max="1534" width="2.7109375" style="1" customWidth="1"/>
    <col min="1535" max="1535" width="11.7109375" style="1" customWidth="1"/>
    <col min="1536" max="1536" width="2.7109375" style="1" customWidth="1"/>
    <col min="1537" max="1537" width="11.7109375" style="1" customWidth="1"/>
    <col min="1538" max="1538" width="1.7109375" style="1" customWidth="1"/>
    <col min="1539" max="1539" width="2.7109375" style="1" customWidth="1"/>
    <col min="1540" max="1540" width="11.7109375" style="1" customWidth="1"/>
    <col min="1541" max="1541" width="2.7109375" style="1" customWidth="1"/>
    <col min="1542" max="1542" width="11.7109375" style="1" customWidth="1"/>
    <col min="1543" max="1543" width="2.7109375" style="1" customWidth="1"/>
    <col min="1544" max="1544" width="11.7109375" style="1" customWidth="1"/>
    <col min="1545" max="1545" width="2.7109375" style="1" customWidth="1"/>
    <col min="1546" max="1546" width="12.7109375" style="1" customWidth="1"/>
    <col min="1547" max="1547" width="2.7109375" style="1" customWidth="1"/>
    <col min="1548" max="1787" width="9.140625" style="1"/>
    <col min="1788" max="1788" width="2.7109375" style="1" customWidth="1"/>
    <col min="1789" max="1789" width="11.7109375" style="1" customWidth="1"/>
    <col min="1790" max="1790" width="2.7109375" style="1" customWidth="1"/>
    <col min="1791" max="1791" width="11.7109375" style="1" customWidth="1"/>
    <col min="1792" max="1792" width="2.7109375" style="1" customWidth="1"/>
    <col min="1793" max="1793" width="11.7109375" style="1" customWidth="1"/>
    <col min="1794" max="1794" width="1.7109375" style="1" customWidth="1"/>
    <col min="1795" max="1795" width="2.7109375" style="1" customWidth="1"/>
    <col min="1796" max="1796" width="11.7109375" style="1" customWidth="1"/>
    <col min="1797" max="1797" width="2.7109375" style="1" customWidth="1"/>
    <col min="1798" max="1798" width="11.7109375" style="1" customWidth="1"/>
    <col min="1799" max="1799" width="2.7109375" style="1" customWidth="1"/>
    <col min="1800" max="1800" width="11.7109375" style="1" customWidth="1"/>
    <col min="1801" max="1801" width="2.7109375" style="1" customWidth="1"/>
    <col min="1802" max="1802" width="12.7109375" style="1" customWidth="1"/>
    <col min="1803" max="1803" width="2.7109375" style="1" customWidth="1"/>
    <col min="1804" max="2043" width="9.140625" style="1"/>
    <col min="2044" max="2044" width="2.7109375" style="1" customWidth="1"/>
    <col min="2045" max="2045" width="11.7109375" style="1" customWidth="1"/>
    <col min="2046" max="2046" width="2.7109375" style="1" customWidth="1"/>
    <col min="2047" max="2047" width="11.7109375" style="1" customWidth="1"/>
    <col min="2048" max="2048" width="2.7109375" style="1" customWidth="1"/>
    <col min="2049" max="2049" width="11.7109375" style="1" customWidth="1"/>
    <col min="2050" max="2050" width="1.7109375" style="1" customWidth="1"/>
    <col min="2051" max="2051" width="2.7109375" style="1" customWidth="1"/>
    <col min="2052" max="2052" width="11.7109375" style="1" customWidth="1"/>
    <col min="2053" max="2053" width="2.7109375" style="1" customWidth="1"/>
    <col min="2054" max="2054" width="11.7109375" style="1" customWidth="1"/>
    <col min="2055" max="2055" width="2.7109375" style="1" customWidth="1"/>
    <col min="2056" max="2056" width="11.7109375" style="1" customWidth="1"/>
    <col min="2057" max="2057" width="2.7109375" style="1" customWidth="1"/>
    <col min="2058" max="2058" width="12.7109375" style="1" customWidth="1"/>
    <col min="2059" max="2059" width="2.7109375" style="1" customWidth="1"/>
    <col min="2060" max="2299" width="9.140625" style="1"/>
    <col min="2300" max="2300" width="2.7109375" style="1" customWidth="1"/>
    <col min="2301" max="2301" width="11.7109375" style="1" customWidth="1"/>
    <col min="2302" max="2302" width="2.7109375" style="1" customWidth="1"/>
    <col min="2303" max="2303" width="11.7109375" style="1" customWidth="1"/>
    <col min="2304" max="2304" width="2.7109375" style="1" customWidth="1"/>
    <col min="2305" max="2305" width="11.7109375" style="1" customWidth="1"/>
    <col min="2306" max="2306" width="1.7109375" style="1" customWidth="1"/>
    <col min="2307" max="2307" width="2.7109375" style="1" customWidth="1"/>
    <col min="2308" max="2308" width="11.7109375" style="1" customWidth="1"/>
    <col min="2309" max="2309" width="2.7109375" style="1" customWidth="1"/>
    <col min="2310" max="2310" width="11.7109375" style="1" customWidth="1"/>
    <col min="2311" max="2311" width="2.7109375" style="1" customWidth="1"/>
    <col min="2312" max="2312" width="11.7109375" style="1" customWidth="1"/>
    <col min="2313" max="2313" width="2.7109375" style="1" customWidth="1"/>
    <col min="2314" max="2314" width="12.7109375" style="1" customWidth="1"/>
    <col min="2315" max="2315" width="2.7109375" style="1" customWidth="1"/>
    <col min="2316" max="2555" width="9.140625" style="1"/>
    <col min="2556" max="2556" width="2.7109375" style="1" customWidth="1"/>
    <col min="2557" max="2557" width="11.7109375" style="1" customWidth="1"/>
    <col min="2558" max="2558" width="2.7109375" style="1" customWidth="1"/>
    <col min="2559" max="2559" width="11.7109375" style="1" customWidth="1"/>
    <col min="2560" max="2560" width="2.7109375" style="1" customWidth="1"/>
    <col min="2561" max="2561" width="11.7109375" style="1" customWidth="1"/>
    <col min="2562" max="2562" width="1.7109375" style="1" customWidth="1"/>
    <col min="2563" max="2563" width="2.7109375" style="1" customWidth="1"/>
    <col min="2564" max="2564" width="11.7109375" style="1" customWidth="1"/>
    <col min="2565" max="2565" width="2.7109375" style="1" customWidth="1"/>
    <col min="2566" max="2566" width="11.7109375" style="1" customWidth="1"/>
    <col min="2567" max="2567" width="2.7109375" style="1" customWidth="1"/>
    <col min="2568" max="2568" width="11.7109375" style="1" customWidth="1"/>
    <col min="2569" max="2569" width="2.7109375" style="1" customWidth="1"/>
    <col min="2570" max="2570" width="12.7109375" style="1" customWidth="1"/>
    <col min="2571" max="2571" width="2.7109375" style="1" customWidth="1"/>
    <col min="2572" max="2811" width="9.140625" style="1"/>
    <col min="2812" max="2812" width="2.7109375" style="1" customWidth="1"/>
    <col min="2813" max="2813" width="11.7109375" style="1" customWidth="1"/>
    <col min="2814" max="2814" width="2.7109375" style="1" customWidth="1"/>
    <col min="2815" max="2815" width="11.7109375" style="1" customWidth="1"/>
    <col min="2816" max="2816" width="2.7109375" style="1" customWidth="1"/>
    <col min="2817" max="2817" width="11.7109375" style="1" customWidth="1"/>
    <col min="2818" max="2818" width="1.7109375" style="1" customWidth="1"/>
    <col min="2819" max="2819" width="2.7109375" style="1" customWidth="1"/>
    <col min="2820" max="2820" width="11.7109375" style="1" customWidth="1"/>
    <col min="2821" max="2821" width="2.7109375" style="1" customWidth="1"/>
    <col min="2822" max="2822" width="11.7109375" style="1" customWidth="1"/>
    <col min="2823" max="2823" width="2.7109375" style="1" customWidth="1"/>
    <col min="2824" max="2824" width="11.7109375" style="1" customWidth="1"/>
    <col min="2825" max="2825" width="2.7109375" style="1" customWidth="1"/>
    <col min="2826" max="2826" width="12.7109375" style="1" customWidth="1"/>
    <col min="2827" max="2827" width="2.7109375" style="1" customWidth="1"/>
    <col min="2828" max="3067" width="9.140625" style="1"/>
    <col min="3068" max="3068" width="2.7109375" style="1" customWidth="1"/>
    <col min="3069" max="3069" width="11.7109375" style="1" customWidth="1"/>
    <col min="3070" max="3070" width="2.7109375" style="1" customWidth="1"/>
    <col min="3071" max="3071" width="11.7109375" style="1" customWidth="1"/>
    <col min="3072" max="3072" width="2.7109375" style="1" customWidth="1"/>
    <col min="3073" max="3073" width="11.7109375" style="1" customWidth="1"/>
    <col min="3074" max="3074" width="1.7109375" style="1" customWidth="1"/>
    <col min="3075" max="3075" width="2.7109375" style="1" customWidth="1"/>
    <col min="3076" max="3076" width="11.7109375" style="1" customWidth="1"/>
    <col min="3077" max="3077" width="2.7109375" style="1" customWidth="1"/>
    <col min="3078" max="3078" width="11.7109375" style="1" customWidth="1"/>
    <col min="3079" max="3079" width="2.7109375" style="1" customWidth="1"/>
    <col min="3080" max="3080" width="11.7109375" style="1" customWidth="1"/>
    <col min="3081" max="3081" width="2.7109375" style="1" customWidth="1"/>
    <col min="3082" max="3082" width="12.7109375" style="1" customWidth="1"/>
    <col min="3083" max="3083" width="2.7109375" style="1" customWidth="1"/>
    <col min="3084" max="3323" width="9.140625" style="1"/>
    <col min="3324" max="3324" width="2.7109375" style="1" customWidth="1"/>
    <col min="3325" max="3325" width="11.7109375" style="1" customWidth="1"/>
    <col min="3326" max="3326" width="2.7109375" style="1" customWidth="1"/>
    <col min="3327" max="3327" width="11.7109375" style="1" customWidth="1"/>
    <col min="3328" max="3328" width="2.7109375" style="1" customWidth="1"/>
    <col min="3329" max="3329" width="11.7109375" style="1" customWidth="1"/>
    <col min="3330" max="3330" width="1.7109375" style="1" customWidth="1"/>
    <col min="3331" max="3331" width="2.7109375" style="1" customWidth="1"/>
    <col min="3332" max="3332" width="11.7109375" style="1" customWidth="1"/>
    <col min="3333" max="3333" width="2.7109375" style="1" customWidth="1"/>
    <col min="3334" max="3334" width="11.7109375" style="1" customWidth="1"/>
    <col min="3335" max="3335" width="2.7109375" style="1" customWidth="1"/>
    <col min="3336" max="3336" width="11.7109375" style="1" customWidth="1"/>
    <col min="3337" max="3337" width="2.7109375" style="1" customWidth="1"/>
    <col min="3338" max="3338" width="12.7109375" style="1" customWidth="1"/>
    <col min="3339" max="3339" width="2.7109375" style="1" customWidth="1"/>
    <col min="3340" max="3579" width="9.140625" style="1"/>
    <col min="3580" max="3580" width="2.7109375" style="1" customWidth="1"/>
    <col min="3581" max="3581" width="11.7109375" style="1" customWidth="1"/>
    <col min="3582" max="3582" width="2.7109375" style="1" customWidth="1"/>
    <col min="3583" max="3583" width="11.7109375" style="1" customWidth="1"/>
    <col min="3584" max="3584" width="2.7109375" style="1" customWidth="1"/>
    <col min="3585" max="3585" width="11.7109375" style="1" customWidth="1"/>
    <col min="3586" max="3586" width="1.7109375" style="1" customWidth="1"/>
    <col min="3587" max="3587" width="2.7109375" style="1" customWidth="1"/>
    <col min="3588" max="3588" width="11.7109375" style="1" customWidth="1"/>
    <col min="3589" max="3589" width="2.7109375" style="1" customWidth="1"/>
    <col min="3590" max="3590" width="11.7109375" style="1" customWidth="1"/>
    <col min="3591" max="3591" width="2.7109375" style="1" customWidth="1"/>
    <col min="3592" max="3592" width="11.7109375" style="1" customWidth="1"/>
    <col min="3593" max="3593" width="2.7109375" style="1" customWidth="1"/>
    <col min="3594" max="3594" width="12.7109375" style="1" customWidth="1"/>
    <col min="3595" max="3595" width="2.7109375" style="1" customWidth="1"/>
    <col min="3596" max="3835" width="9.140625" style="1"/>
    <col min="3836" max="3836" width="2.7109375" style="1" customWidth="1"/>
    <col min="3837" max="3837" width="11.7109375" style="1" customWidth="1"/>
    <col min="3838" max="3838" width="2.7109375" style="1" customWidth="1"/>
    <col min="3839" max="3839" width="11.7109375" style="1" customWidth="1"/>
    <col min="3840" max="3840" width="2.7109375" style="1" customWidth="1"/>
    <col min="3841" max="3841" width="11.7109375" style="1" customWidth="1"/>
    <col min="3842" max="3842" width="1.7109375" style="1" customWidth="1"/>
    <col min="3843" max="3843" width="2.7109375" style="1" customWidth="1"/>
    <col min="3844" max="3844" width="11.7109375" style="1" customWidth="1"/>
    <col min="3845" max="3845" width="2.7109375" style="1" customWidth="1"/>
    <col min="3846" max="3846" width="11.7109375" style="1" customWidth="1"/>
    <col min="3847" max="3847" width="2.7109375" style="1" customWidth="1"/>
    <col min="3848" max="3848" width="11.7109375" style="1" customWidth="1"/>
    <col min="3849" max="3849" width="2.7109375" style="1" customWidth="1"/>
    <col min="3850" max="3850" width="12.7109375" style="1" customWidth="1"/>
    <col min="3851" max="3851" width="2.7109375" style="1" customWidth="1"/>
    <col min="3852" max="4091" width="9.140625" style="1"/>
    <col min="4092" max="4092" width="2.7109375" style="1" customWidth="1"/>
    <col min="4093" max="4093" width="11.7109375" style="1" customWidth="1"/>
    <col min="4094" max="4094" width="2.7109375" style="1" customWidth="1"/>
    <col min="4095" max="4095" width="11.7109375" style="1" customWidth="1"/>
    <col min="4096" max="4096" width="2.7109375" style="1" customWidth="1"/>
    <col min="4097" max="4097" width="11.7109375" style="1" customWidth="1"/>
    <col min="4098" max="4098" width="1.7109375" style="1" customWidth="1"/>
    <col min="4099" max="4099" width="2.7109375" style="1" customWidth="1"/>
    <col min="4100" max="4100" width="11.7109375" style="1" customWidth="1"/>
    <col min="4101" max="4101" width="2.7109375" style="1" customWidth="1"/>
    <col min="4102" max="4102" width="11.7109375" style="1" customWidth="1"/>
    <col min="4103" max="4103" width="2.7109375" style="1" customWidth="1"/>
    <col min="4104" max="4104" width="11.7109375" style="1" customWidth="1"/>
    <col min="4105" max="4105" width="2.7109375" style="1" customWidth="1"/>
    <col min="4106" max="4106" width="12.7109375" style="1" customWidth="1"/>
    <col min="4107" max="4107" width="2.7109375" style="1" customWidth="1"/>
    <col min="4108" max="4347" width="9.140625" style="1"/>
    <col min="4348" max="4348" width="2.7109375" style="1" customWidth="1"/>
    <col min="4349" max="4349" width="11.7109375" style="1" customWidth="1"/>
    <col min="4350" max="4350" width="2.7109375" style="1" customWidth="1"/>
    <col min="4351" max="4351" width="11.7109375" style="1" customWidth="1"/>
    <col min="4352" max="4352" width="2.7109375" style="1" customWidth="1"/>
    <col min="4353" max="4353" width="11.7109375" style="1" customWidth="1"/>
    <col min="4354" max="4354" width="1.7109375" style="1" customWidth="1"/>
    <col min="4355" max="4355" width="2.7109375" style="1" customWidth="1"/>
    <col min="4356" max="4356" width="11.7109375" style="1" customWidth="1"/>
    <col min="4357" max="4357" width="2.7109375" style="1" customWidth="1"/>
    <col min="4358" max="4358" width="11.7109375" style="1" customWidth="1"/>
    <col min="4359" max="4359" width="2.7109375" style="1" customWidth="1"/>
    <col min="4360" max="4360" width="11.7109375" style="1" customWidth="1"/>
    <col min="4361" max="4361" width="2.7109375" style="1" customWidth="1"/>
    <col min="4362" max="4362" width="12.7109375" style="1" customWidth="1"/>
    <col min="4363" max="4363" width="2.7109375" style="1" customWidth="1"/>
    <col min="4364" max="4603" width="9.140625" style="1"/>
    <col min="4604" max="4604" width="2.7109375" style="1" customWidth="1"/>
    <col min="4605" max="4605" width="11.7109375" style="1" customWidth="1"/>
    <col min="4606" max="4606" width="2.7109375" style="1" customWidth="1"/>
    <col min="4607" max="4607" width="11.7109375" style="1" customWidth="1"/>
    <col min="4608" max="4608" width="2.7109375" style="1" customWidth="1"/>
    <col min="4609" max="4609" width="11.7109375" style="1" customWidth="1"/>
    <col min="4610" max="4610" width="1.7109375" style="1" customWidth="1"/>
    <col min="4611" max="4611" width="2.7109375" style="1" customWidth="1"/>
    <col min="4612" max="4612" width="11.7109375" style="1" customWidth="1"/>
    <col min="4613" max="4613" width="2.7109375" style="1" customWidth="1"/>
    <col min="4614" max="4614" width="11.7109375" style="1" customWidth="1"/>
    <col min="4615" max="4615" width="2.7109375" style="1" customWidth="1"/>
    <col min="4616" max="4616" width="11.7109375" style="1" customWidth="1"/>
    <col min="4617" max="4617" width="2.7109375" style="1" customWidth="1"/>
    <col min="4618" max="4618" width="12.7109375" style="1" customWidth="1"/>
    <col min="4619" max="4619" width="2.7109375" style="1" customWidth="1"/>
    <col min="4620" max="4859" width="9.140625" style="1"/>
    <col min="4860" max="4860" width="2.7109375" style="1" customWidth="1"/>
    <col min="4861" max="4861" width="11.7109375" style="1" customWidth="1"/>
    <col min="4862" max="4862" width="2.7109375" style="1" customWidth="1"/>
    <col min="4863" max="4863" width="11.7109375" style="1" customWidth="1"/>
    <col min="4864" max="4864" width="2.7109375" style="1" customWidth="1"/>
    <col min="4865" max="4865" width="11.7109375" style="1" customWidth="1"/>
    <col min="4866" max="4866" width="1.7109375" style="1" customWidth="1"/>
    <col min="4867" max="4867" width="2.7109375" style="1" customWidth="1"/>
    <col min="4868" max="4868" width="11.7109375" style="1" customWidth="1"/>
    <col min="4869" max="4869" width="2.7109375" style="1" customWidth="1"/>
    <col min="4870" max="4870" width="11.7109375" style="1" customWidth="1"/>
    <col min="4871" max="4871" width="2.7109375" style="1" customWidth="1"/>
    <col min="4872" max="4872" width="11.7109375" style="1" customWidth="1"/>
    <col min="4873" max="4873" width="2.7109375" style="1" customWidth="1"/>
    <col min="4874" max="4874" width="12.7109375" style="1" customWidth="1"/>
    <col min="4875" max="4875" width="2.7109375" style="1" customWidth="1"/>
    <col min="4876" max="5115" width="9.140625" style="1"/>
    <col min="5116" max="5116" width="2.7109375" style="1" customWidth="1"/>
    <col min="5117" max="5117" width="11.7109375" style="1" customWidth="1"/>
    <col min="5118" max="5118" width="2.7109375" style="1" customWidth="1"/>
    <col min="5119" max="5119" width="11.7109375" style="1" customWidth="1"/>
    <col min="5120" max="5120" width="2.7109375" style="1" customWidth="1"/>
    <col min="5121" max="5121" width="11.7109375" style="1" customWidth="1"/>
    <col min="5122" max="5122" width="1.7109375" style="1" customWidth="1"/>
    <col min="5123" max="5123" width="2.7109375" style="1" customWidth="1"/>
    <col min="5124" max="5124" width="11.7109375" style="1" customWidth="1"/>
    <col min="5125" max="5125" width="2.7109375" style="1" customWidth="1"/>
    <col min="5126" max="5126" width="11.7109375" style="1" customWidth="1"/>
    <col min="5127" max="5127" width="2.7109375" style="1" customWidth="1"/>
    <col min="5128" max="5128" width="11.7109375" style="1" customWidth="1"/>
    <col min="5129" max="5129" width="2.7109375" style="1" customWidth="1"/>
    <col min="5130" max="5130" width="12.7109375" style="1" customWidth="1"/>
    <col min="5131" max="5131" width="2.7109375" style="1" customWidth="1"/>
    <col min="5132" max="5371" width="9.140625" style="1"/>
    <col min="5372" max="5372" width="2.7109375" style="1" customWidth="1"/>
    <col min="5373" max="5373" width="11.7109375" style="1" customWidth="1"/>
    <col min="5374" max="5374" width="2.7109375" style="1" customWidth="1"/>
    <col min="5375" max="5375" width="11.7109375" style="1" customWidth="1"/>
    <col min="5376" max="5376" width="2.7109375" style="1" customWidth="1"/>
    <col min="5377" max="5377" width="11.7109375" style="1" customWidth="1"/>
    <col min="5378" max="5378" width="1.7109375" style="1" customWidth="1"/>
    <col min="5379" max="5379" width="2.7109375" style="1" customWidth="1"/>
    <col min="5380" max="5380" width="11.7109375" style="1" customWidth="1"/>
    <col min="5381" max="5381" width="2.7109375" style="1" customWidth="1"/>
    <col min="5382" max="5382" width="11.7109375" style="1" customWidth="1"/>
    <col min="5383" max="5383" width="2.7109375" style="1" customWidth="1"/>
    <col min="5384" max="5384" width="11.7109375" style="1" customWidth="1"/>
    <col min="5385" max="5385" width="2.7109375" style="1" customWidth="1"/>
    <col min="5386" max="5386" width="12.7109375" style="1" customWidth="1"/>
    <col min="5387" max="5387" width="2.7109375" style="1" customWidth="1"/>
    <col min="5388" max="5627" width="9.140625" style="1"/>
    <col min="5628" max="5628" width="2.7109375" style="1" customWidth="1"/>
    <col min="5629" max="5629" width="11.7109375" style="1" customWidth="1"/>
    <col min="5630" max="5630" width="2.7109375" style="1" customWidth="1"/>
    <col min="5631" max="5631" width="11.7109375" style="1" customWidth="1"/>
    <col min="5632" max="5632" width="2.7109375" style="1" customWidth="1"/>
    <col min="5633" max="5633" width="11.7109375" style="1" customWidth="1"/>
    <col min="5634" max="5634" width="1.7109375" style="1" customWidth="1"/>
    <col min="5635" max="5635" width="2.7109375" style="1" customWidth="1"/>
    <col min="5636" max="5636" width="11.7109375" style="1" customWidth="1"/>
    <col min="5637" max="5637" width="2.7109375" style="1" customWidth="1"/>
    <col min="5638" max="5638" width="11.7109375" style="1" customWidth="1"/>
    <col min="5639" max="5639" width="2.7109375" style="1" customWidth="1"/>
    <col min="5640" max="5640" width="11.7109375" style="1" customWidth="1"/>
    <col min="5641" max="5641" width="2.7109375" style="1" customWidth="1"/>
    <col min="5642" max="5642" width="12.7109375" style="1" customWidth="1"/>
    <col min="5643" max="5643" width="2.7109375" style="1" customWidth="1"/>
    <col min="5644" max="5883" width="9.140625" style="1"/>
    <col min="5884" max="5884" width="2.7109375" style="1" customWidth="1"/>
    <col min="5885" max="5885" width="11.7109375" style="1" customWidth="1"/>
    <col min="5886" max="5886" width="2.7109375" style="1" customWidth="1"/>
    <col min="5887" max="5887" width="11.7109375" style="1" customWidth="1"/>
    <col min="5888" max="5888" width="2.7109375" style="1" customWidth="1"/>
    <col min="5889" max="5889" width="11.7109375" style="1" customWidth="1"/>
    <col min="5890" max="5890" width="1.7109375" style="1" customWidth="1"/>
    <col min="5891" max="5891" width="2.7109375" style="1" customWidth="1"/>
    <col min="5892" max="5892" width="11.7109375" style="1" customWidth="1"/>
    <col min="5893" max="5893" width="2.7109375" style="1" customWidth="1"/>
    <col min="5894" max="5894" width="11.7109375" style="1" customWidth="1"/>
    <col min="5895" max="5895" width="2.7109375" style="1" customWidth="1"/>
    <col min="5896" max="5896" width="11.7109375" style="1" customWidth="1"/>
    <col min="5897" max="5897" width="2.7109375" style="1" customWidth="1"/>
    <col min="5898" max="5898" width="12.7109375" style="1" customWidth="1"/>
    <col min="5899" max="5899" width="2.7109375" style="1" customWidth="1"/>
    <col min="5900" max="6139" width="9.140625" style="1"/>
    <col min="6140" max="6140" width="2.7109375" style="1" customWidth="1"/>
    <col min="6141" max="6141" width="11.7109375" style="1" customWidth="1"/>
    <col min="6142" max="6142" width="2.7109375" style="1" customWidth="1"/>
    <col min="6143" max="6143" width="11.7109375" style="1" customWidth="1"/>
    <col min="6144" max="6144" width="2.7109375" style="1" customWidth="1"/>
    <col min="6145" max="6145" width="11.7109375" style="1" customWidth="1"/>
    <col min="6146" max="6146" width="1.7109375" style="1" customWidth="1"/>
    <col min="6147" max="6147" width="2.7109375" style="1" customWidth="1"/>
    <col min="6148" max="6148" width="11.7109375" style="1" customWidth="1"/>
    <col min="6149" max="6149" width="2.7109375" style="1" customWidth="1"/>
    <col min="6150" max="6150" width="11.7109375" style="1" customWidth="1"/>
    <col min="6151" max="6151" width="2.7109375" style="1" customWidth="1"/>
    <col min="6152" max="6152" width="11.7109375" style="1" customWidth="1"/>
    <col min="6153" max="6153" width="2.7109375" style="1" customWidth="1"/>
    <col min="6154" max="6154" width="12.7109375" style="1" customWidth="1"/>
    <col min="6155" max="6155" width="2.7109375" style="1" customWidth="1"/>
    <col min="6156" max="6395" width="9.140625" style="1"/>
    <col min="6396" max="6396" width="2.7109375" style="1" customWidth="1"/>
    <col min="6397" max="6397" width="11.7109375" style="1" customWidth="1"/>
    <col min="6398" max="6398" width="2.7109375" style="1" customWidth="1"/>
    <col min="6399" max="6399" width="11.7109375" style="1" customWidth="1"/>
    <col min="6400" max="6400" width="2.7109375" style="1" customWidth="1"/>
    <col min="6401" max="6401" width="11.7109375" style="1" customWidth="1"/>
    <col min="6402" max="6402" width="1.7109375" style="1" customWidth="1"/>
    <col min="6403" max="6403" width="2.7109375" style="1" customWidth="1"/>
    <col min="6404" max="6404" width="11.7109375" style="1" customWidth="1"/>
    <col min="6405" max="6405" width="2.7109375" style="1" customWidth="1"/>
    <col min="6406" max="6406" width="11.7109375" style="1" customWidth="1"/>
    <col min="6407" max="6407" width="2.7109375" style="1" customWidth="1"/>
    <col min="6408" max="6408" width="11.7109375" style="1" customWidth="1"/>
    <col min="6409" max="6409" width="2.7109375" style="1" customWidth="1"/>
    <col min="6410" max="6410" width="12.7109375" style="1" customWidth="1"/>
    <col min="6411" max="6411" width="2.7109375" style="1" customWidth="1"/>
    <col min="6412" max="6651" width="9.140625" style="1"/>
    <col min="6652" max="6652" width="2.7109375" style="1" customWidth="1"/>
    <col min="6653" max="6653" width="11.7109375" style="1" customWidth="1"/>
    <col min="6654" max="6654" width="2.7109375" style="1" customWidth="1"/>
    <col min="6655" max="6655" width="11.7109375" style="1" customWidth="1"/>
    <col min="6656" max="6656" width="2.7109375" style="1" customWidth="1"/>
    <col min="6657" max="6657" width="11.7109375" style="1" customWidth="1"/>
    <col min="6658" max="6658" width="1.7109375" style="1" customWidth="1"/>
    <col min="6659" max="6659" width="2.7109375" style="1" customWidth="1"/>
    <col min="6660" max="6660" width="11.7109375" style="1" customWidth="1"/>
    <col min="6661" max="6661" width="2.7109375" style="1" customWidth="1"/>
    <col min="6662" max="6662" width="11.7109375" style="1" customWidth="1"/>
    <col min="6663" max="6663" width="2.7109375" style="1" customWidth="1"/>
    <col min="6664" max="6664" width="11.7109375" style="1" customWidth="1"/>
    <col min="6665" max="6665" width="2.7109375" style="1" customWidth="1"/>
    <col min="6666" max="6666" width="12.7109375" style="1" customWidth="1"/>
    <col min="6667" max="6667" width="2.7109375" style="1" customWidth="1"/>
    <col min="6668" max="6907" width="9.140625" style="1"/>
    <col min="6908" max="6908" width="2.7109375" style="1" customWidth="1"/>
    <col min="6909" max="6909" width="11.7109375" style="1" customWidth="1"/>
    <col min="6910" max="6910" width="2.7109375" style="1" customWidth="1"/>
    <col min="6911" max="6911" width="11.7109375" style="1" customWidth="1"/>
    <col min="6912" max="6912" width="2.7109375" style="1" customWidth="1"/>
    <col min="6913" max="6913" width="11.7109375" style="1" customWidth="1"/>
    <col min="6914" max="6914" width="1.7109375" style="1" customWidth="1"/>
    <col min="6915" max="6915" width="2.7109375" style="1" customWidth="1"/>
    <col min="6916" max="6916" width="11.7109375" style="1" customWidth="1"/>
    <col min="6917" max="6917" width="2.7109375" style="1" customWidth="1"/>
    <col min="6918" max="6918" width="11.7109375" style="1" customWidth="1"/>
    <col min="6919" max="6919" width="2.7109375" style="1" customWidth="1"/>
    <col min="6920" max="6920" width="11.7109375" style="1" customWidth="1"/>
    <col min="6921" max="6921" width="2.7109375" style="1" customWidth="1"/>
    <col min="6922" max="6922" width="12.7109375" style="1" customWidth="1"/>
    <col min="6923" max="6923" width="2.7109375" style="1" customWidth="1"/>
    <col min="6924" max="7163" width="9.140625" style="1"/>
    <col min="7164" max="7164" width="2.7109375" style="1" customWidth="1"/>
    <col min="7165" max="7165" width="11.7109375" style="1" customWidth="1"/>
    <col min="7166" max="7166" width="2.7109375" style="1" customWidth="1"/>
    <col min="7167" max="7167" width="11.7109375" style="1" customWidth="1"/>
    <col min="7168" max="7168" width="2.7109375" style="1" customWidth="1"/>
    <col min="7169" max="7169" width="11.7109375" style="1" customWidth="1"/>
    <col min="7170" max="7170" width="1.7109375" style="1" customWidth="1"/>
    <col min="7171" max="7171" width="2.7109375" style="1" customWidth="1"/>
    <col min="7172" max="7172" width="11.7109375" style="1" customWidth="1"/>
    <col min="7173" max="7173" width="2.7109375" style="1" customWidth="1"/>
    <col min="7174" max="7174" width="11.7109375" style="1" customWidth="1"/>
    <col min="7175" max="7175" width="2.7109375" style="1" customWidth="1"/>
    <col min="7176" max="7176" width="11.7109375" style="1" customWidth="1"/>
    <col min="7177" max="7177" width="2.7109375" style="1" customWidth="1"/>
    <col min="7178" max="7178" width="12.7109375" style="1" customWidth="1"/>
    <col min="7179" max="7179" width="2.7109375" style="1" customWidth="1"/>
    <col min="7180" max="7419" width="9.140625" style="1"/>
    <col min="7420" max="7420" width="2.7109375" style="1" customWidth="1"/>
    <col min="7421" max="7421" width="11.7109375" style="1" customWidth="1"/>
    <col min="7422" max="7422" width="2.7109375" style="1" customWidth="1"/>
    <col min="7423" max="7423" width="11.7109375" style="1" customWidth="1"/>
    <col min="7424" max="7424" width="2.7109375" style="1" customWidth="1"/>
    <col min="7425" max="7425" width="11.7109375" style="1" customWidth="1"/>
    <col min="7426" max="7426" width="1.7109375" style="1" customWidth="1"/>
    <col min="7427" max="7427" width="2.7109375" style="1" customWidth="1"/>
    <col min="7428" max="7428" width="11.7109375" style="1" customWidth="1"/>
    <col min="7429" max="7429" width="2.7109375" style="1" customWidth="1"/>
    <col min="7430" max="7430" width="11.7109375" style="1" customWidth="1"/>
    <col min="7431" max="7431" width="2.7109375" style="1" customWidth="1"/>
    <col min="7432" max="7432" width="11.7109375" style="1" customWidth="1"/>
    <col min="7433" max="7433" width="2.7109375" style="1" customWidth="1"/>
    <col min="7434" max="7434" width="12.7109375" style="1" customWidth="1"/>
    <col min="7435" max="7435" width="2.7109375" style="1" customWidth="1"/>
    <col min="7436" max="7675" width="9.140625" style="1"/>
    <col min="7676" max="7676" width="2.7109375" style="1" customWidth="1"/>
    <col min="7677" max="7677" width="11.7109375" style="1" customWidth="1"/>
    <col min="7678" max="7678" width="2.7109375" style="1" customWidth="1"/>
    <col min="7679" max="7679" width="11.7109375" style="1" customWidth="1"/>
    <col min="7680" max="7680" width="2.7109375" style="1" customWidth="1"/>
    <col min="7681" max="7681" width="11.7109375" style="1" customWidth="1"/>
    <col min="7682" max="7682" width="1.7109375" style="1" customWidth="1"/>
    <col min="7683" max="7683" width="2.7109375" style="1" customWidth="1"/>
    <col min="7684" max="7684" width="11.7109375" style="1" customWidth="1"/>
    <col min="7685" max="7685" width="2.7109375" style="1" customWidth="1"/>
    <col min="7686" max="7686" width="11.7109375" style="1" customWidth="1"/>
    <col min="7687" max="7687" width="2.7109375" style="1" customWidth="1"/>
    <col min="7688" max="7688" width="11.7109375" style="1" customWidth="1"/>
    <col min="7689" max="7689" width="2.7109375" style="1" customWidth="1"/>
    <col min="7690" max="7690" width="12.7109375" style="1" customWidth="1"/>
    <col min="7691" max="7691" width="2.7109375" style="1" customWidth="1"/>
    <col min="7692" max="7931" width="9.140625" style="1"/>
    <col min="7932" max="7932" width="2.7109375" style="1" customWidth="1"/>
    <col min="7933" max="7933" width="11.7109375" style="1" customWidth="1"/>
    <col min="7934" max="7934" width="2.7109375" style="1" customWidth="1"/>
    <col min="7935" max="7935" width="11.7109375" style="1" customWidth="1"/>
    <col min="7936" max="7936" width="2.7109375" style="1" customWidth="1"/>
    <col min="7937" max="7937" width="11.7109375" style="1" customWidth="1"/>
    <col min="7938" max="7938" width="1.7109375" style="1" customWidth="1"/>
    <col min="7939" max="7939" width="2.7109375" style="1" customWidth="1"/>
    <col min="7940" max="7940" width="11.7109375" style="1" customWidth="1"/>
    <col min="7941" max="7941" width="2.7109375" style="1" customWidth="1"/>
    <col min="7942" max="7942" width="11.7109375" style="1" customWidth="1"/>
    <col min="7943" max="7943" width="2.7109375" style="1" customWidth="1"/>
    <col min="7944" max="7944" width="11.7109375" style="1" customWidth="1"/>
    <col min="7945" max="7945" width="2.7109375" style="1" customWidth="1"/>
    <col min="7946" max="7946" width="12.7109375" style="1" customWidth="1"/>
    <col min="7947" max="7947" width="2.7109375" style="1" customWidth="1"/>
    <col min="7948" max="8187" width="9.140625" style="1"/>
    <col min="8188" max="8188" width="2.7109375" style="1" customWidth="1"/>
    <col min="8189" max="8189" width="11.7109375" style="1" customWidth="1"/>
    <col min="8190" max="8190" width="2.7109375" style="1" customWidth="1"/>
    <col min="8191" max="8191" width="11.7109375" style="1" customWidth="1"/>
    <col min="8192" max="8192" width="2.7109375" style="1" customWidth="1"/>
    <col min="8193" max="8193" width="11.7109375" style="1" customWidth="1"/>
    <col min="8194" max="8194" width="1.7109375" style="1" customWidth="1"/>
    <col min="8195" max="8195" width="2.7109375" style="1" customWidth="1"/>
    <col min="8196" max="8196" width="11.7109375" style="1" customWidth="1"/>
    <col min="8197" max="8197" width="2.7109375" style="1" customWidth="1"/>
    <col min="8198" max="8198" width="11.7109375" style="1" customWidth="1"/>
    <col min="8199" max="8199" width="2.7109375" style="1" customWidth="1"/>
    <col min="8200" max="8200" width="11.7109375" style="1" customWidth="1"/>
    <col min="8201" max="8201" width="2.7109375" style="1" customWidth="1"/>
    <col min="8202" max="8202" width="12.7109375" style="1" customWidth="1"/>
    <col min="8203" max="8203" width="2.7109375" style="1" customWidth="1"/>
    <col min="8204" max="8443" width="9.140625" style="1"/>
    <col min="8444" max="8444" width="2.7109375" style="1" customWidth="1"/>
    <col min="8445" max="8445" width="11.7109375" style="1" customWidth="1"/>
    <col min="8446" max="8446" width="2.7109375" style="1" customWidth="1"/>
    <col min="8447" max="8447" width="11.7109375" style="1" customWidth="1"/>
    <col min="8448" max="8448" width="2.7109375" style="1" customWidth="1"/>
    <col min="8449" max="8449" width="11.7109375" style="1" customWidth="1"/>
    <col min="8450" max="8450" width="1.7109375" style="1" customWidth="1"/>
    <col min="8451" max="8451" width="2.7109375" style="1" customWidth="1"/>
    <col min="8452" max="8452" width="11.7109375" style="1" customWidth="1"/>
    <col min="8453" max="8453" width="2.7109375" style="1" customWidth="1"/>
    <col min="8454" max="8454" width="11.7109375" style="1" customWidth="1"/>
    <col min="8455" max="8455" width="2.7109375" style="1" customWidth="1"/>
    <col min="8456" max="8456" width="11.7109375" style="1" customWidth="1"/>
    <col min="8457" max="8457" width="2.7109375" style="1" customWidth="1"/>
    <col min="8458" max="8458" width="12.7109375" style="1" customWidth="1"/>
    <col min="8459" max="8459" width="2.7109375" style="1" customWidth="1"/>
    <col min="8460" max="8699" width="9.140625" style="1"/>
    <col min="8700" max="8700" width="2.7109375" style="1" customWidth="1"/>
    <col min="8701" max="8701" width="11.7109375" style="1" customWidth="1"/>
    <col min="8702" max="8702" width="2.7109375" style="1" customWidth="1"/>
    <col min="8703" max="8703" width="11.7109375" style="1" customWidth="1"/>
    <col min="8704" max="8704" width="2.7109375" style="1" customWidth="1"/>
    <col min="8705" max="8705" width="11.7109375" style="1" customWidth="1"/>
    <col min="8706" max="8706" width="1.7109375" style="1" customWidth="1"/>
    <col min="8707" max="8707" width="2.7109375" style="1" customWidth="1"/>
    <col min="8708" max="8708" width="11.7109375" style="1" customWidth="1"/>
    <col min="8709" max="8709" width="2.7109375" style="1" customWidth="1"/>
    <col min="8710" max="8710" width="11.7109375" style="1" customWidth="1"/>
    <col min="8711" max="8711" width="2.7109375" style="1" customWidth="1"/>
    <col min="8712" max="8712" width="11.7109375" style="1" customWidth="1"/>
    <col min="8713" max="8713" width="2.7109375" style="1" customWidth="1"/>
    <col min="8714" max="8714" width="12.7109375" style="1" customWidth="1"/>
    <col min="8715" max="8715" width="2.7109375" style="1" customWidth="1"/>
    <col min="8716" max="8955" width="9.140625" style="1"/>
    <col min="8956" max="8956" width="2.7109375" style="1" customWidth="1"/>
    <col min="8957" max="8957" width="11.7109375" style="1" customWidth="1"/>
    <col min="8958" max="8958" width="2.7109375" style="1" customWidth="1"/>
    <col min="8959" max="8959" width="11.7109375" style="1" customWidth="1"/>
    <col min="8960" max="8960" width="2.7109375" style="1" customWidth="1"/>
    <col min="8961" max="8961" width="11.7109375" style="1" customWidth="1"/>
    <col min="8962" max="8962" width="1.7109375" style="1" customWidth="1"/>
    <col min="8963" max="8963" width="2.7109375" style="1" customWidth="1"/>
    <col min="8964" max="8964" width="11.7109375" style="1" customWidth="1"/>
    <col min="8965" max="8965" width="2.7109375" style="1" customWidth="1"/>
    <col min="8966" max="8966" width="11.7109375" style="1" customWidth="1"/>
    <col min="8967" max="8967" width="2.7109375" style="1" customWidth="1"/>
    <col min="8968" max="8968" width="11.7109375" style="1" customWidth="1"/>
    <col min="8969" max="8969" width="2.7109375" style="1" customWidth="1"/>
    <col min="8970" max="8970" width="12.7109375" style="1" customWidth="1"/>
    <col min="8971" max="8971" width="2.7109375" style="1" customWidth="1"/>
    <col min="8972" max="9211" width="9.140625" style="1"/>
    <col min="9212" max="9212" width="2.7109375" style="1" customWidth="1"/>
    <col min="9213" max="9213" width="11.7109375" style="1" customWidth="1"/>
    <col min="9214" max="9214" width="2.7109375" style="1" customWidth="1"/>
    <col min="9215" max="9215" width="11.7109375" style="1" customWidth="1"/>
    <col min="9216" max="9216" width="2.7109375" style="1" customWidth="1"/>
    <col min="9217" max="9217" width="11.7109375" style="1" customWidth="1"/>
    <col min="9218" max="9218" width="1.7109375" style="1" customWidth="1"/>
    <col min="9219" max="9219" width="2.7109375" style="1" customWidth="1"/>
    <col min="9220" max="9220" width="11.7109375" style="1" customWidth="1"/>
    <col min="9221" max="9221" width="2.7109375" style="1" customWidth="1"/>
    <col min="9222" max="9222" width="11.7109375" style="1" customWidth="1"/>
    <col min="9223" max="9223" width="2.7109375" style="1" customWidth="1"/>
    <col min="9224" max="9224" width="11.7109375" style="1" customWidth="1"/>
    <col min="9225" max="9225" width="2.7109375" style="1" customWidth="1"/>
    <col min="9226" max="9226" width="12.7109375" style="1" customWidth="1"/>
    <col min="9227" max="9227" width="2.7109375" style="1" customWidth="1"/>
    <col min="9228" max="9467" width="9.140625" style="1"/>
    <col min="9468" max="9468" width="2.7109375" style="1" customWidth="1"/>
    <col min="9469" max="9469" width="11.7109375" style="1" customWidth="1"/>
    <col min="9470" max="9470" width="2.7109375" style="1" customWidth="1"/>
    <col min="9471" max="9471" width="11.7109375" style="1" customWidth="1"/>
    <col min="9472" max="9472" width="2.7109375" style="1" customWidth="1"/>
    <col min="9473" max="9473" width="11.7109375" style="1" customWidth="1"/>
    <col min="9474" max="9474" width="1.7109375" style="1" customWidth="1"/>
    <col min="9475" max="9475" width="2.7109375" style="1" customWidth="1"/>
    <col min="9476" max="9476" width="11.7109375" style="1" customWidth="1"/>
    <col min="9477" max="9477" width="2.7109375" style="1" customWidth="1"/>
    <col min="9478" max="9478" width="11.7109375" style="1" customWidth="1"/>
    <col min="9479" max="9479" width="2.7109375" style="1" customWidth="1"/>
    <col min="9480" max="9480" width="11.7109375" style="1" customWidth="1"/>
    <col min="9481" max="9481" width="2.7109375" style="1" customWidth="1"/>
    <col min="9482" max="9482" width="12.7109375" style="1" customWidth="1"/>
    <col min="9483" max="9483" width="2.7109375" style="1" customWidth="1"/>
    <col min="9484" max="9723" width="9.140625" style="1"/>
    <col min="9724" max="9724" width="2.7109375" style="1" customWidth="1"/>
    <col min="9725" max="9725" width="11.7109375" style="1" customWidth="1"/>
    <col min="9726" max="9726" width="2.7109375" style="1" customWidth="1"/>
    <col min="9727" max="9727" width="11.7109375" style="1" customWidth="1"/>
    <col min="9728" max="9728" width="2.7109375" style="1" customWidth="1"/>
    <col min="9729" max="9729" width="11.7109375" style="1" customWidth="1"/>
    <col min="9730" max="9730" width="1.7109375" style="1" customWidth="1"/>
    <col min="9731" max="9731" width="2.7109375" style="1" customWidth="1"/>
    <col min="9732" max="9732" width="11.7109375" style="1" customWidth="1"/>
    <col min="9733" max="9733" width="2.7109375" style="1" customWidth="1"/>
    <col min="9734" max="9734" width="11.7109375" style="1" customWidth="1"/>
    <col min="9735" max="9735" width="2.7109375" style="1" customWidth="1"/>
    <col min="9736" max="9736" width="11.7109375" style="1" customWidth="1"/>
    <col min="9737" max="9737" width="2.7109375" style="1" customWidth="1"/>
    <col min="9738" max="9738" width="12.7109375" style="1" customWidth="1"/>
    <col min="9739" max="9739" width="2.7109375" style="1" customWidth="1"/>
    <col min="9740" max="9979" width="9.140625" style="1"/>
    <col min="9980" max="9980" width="2.7109375" style="1" customWidth="1"/>
    <col min="9981" max="9981" width="11.7109375" style="1" customWidth="1"/>
    <col min="9982" max="9982" width="2.7109375" style="1" customWidth="1"/>
    <col min="9983" max="9983" width="11.7109375" style="1" customWidth="1"/>
    <col min="9984" max="9984" width="2.7109375" style="1" customWidth="1"/>
    <col min="9985" max="9985" width="11.7109375" style="1" customWidth="1"/>
    <col min="9986" max="9986" width="1.7109375" style="1" customWidth="1"/>
    <col min="9987" max="9987" width="2.7109375" style="1" customWidth="1"/>
    <col min="9988" max="9988" width="11.7109375" style="1" customWidth="1"/>
    <col min="9989" max="9989" width="2.7109375" style="1" customWidth="1"/>
    <col min="9990" max="9990" width="11.7109375" style="1" customWidth="1"/>
    <col min="9991" max="9991" width="2.7109375" style="1" customWidth="1"/>
    <col min="9992" max="9992" width="11.7109375" style="1" customWidth="1"/>
    <col min="9993" max="9993" width="2.7109375" style="1" customWidth="1"/>
    <col min="9994" max="9994" width="12.7109375" style="1" customWidth="1"/>
    <col min="9995" max="9995" width="2.7109375" style="1" customWidth="1"/>
    <col min="9996" max="10235" width="9.140625" style="1"/>
    <col min="10236" max="10236" width="2.7109375" style="1" customWidth="1"/>
    <col min="10237" max="10237" width="11.7109375" style="1" customWidth="1"/>
    <col min="10238" max="10238" width="2.7109375" style="1" customWidth="1"/>
    <col min="10239" max="10239" width="11.7109375" style="1" customWidth="1"/>
    <col min="10240" max="10240" width="2.7109375" style="1" customWidth="1"/>
    <col min="10241" max="10241" width="11.7109375" style="1" customWidth="1"/>
    <col min="10242" max="10242" width="1.7109375" style="1" customWidth="1"/>
    <col min="10243" max="10243" width="2.7109375" style="1" customWidth="1"/>
    <col min="10244" max="10244" width="11.7109375" style="1" customWidth="1"/>
    <col min="10245" max="10245" width="2.7109375" style="1" customWidth="1"/>
    <col min="10246" max="10246" width="11.7109375" style="1" customWidth="1"/>
    <col min="10247" max="10247" width="2.7109375" style="1" customWidth="1"/>
    <col min="10248" max="10248" width="11.7109375" style="1" customWidth="1"/>
    <col min="10249" max="10249" width="2.7109375" style="1" customWidth="1"/>
    <col min="10250" max="10250" width="12.7109375" style="1" customWidth="1"/>
    <col min="10251" max="10251" width="2.7109375" style="1" customWidth="1"/>
    <col min="10252" max="10491" width="9.140625" style="1"/>
    <col min="10492" max="10492" width="2.7109375" style="1" customWidth="1"/>
    <col min="10493" max="10493" width="11.7109375" style="1" customWidth="1"/>
    <col min="10494" max="10494" width="2.7109375" style="1" customWidth="1"/>
    <col min="10495" max="10495" width="11.7109375" style="1" customWidth="1"/>
    <col min="10496" max="10496" width="2.7109375" style="1" customWidth="1"/>
    <col min="10497" max="10497" width="11.7109375" style="1" customWidth="1"/>
    <col min="10498" max="10498" width="1.7109375" style="1" customWidth="1"/>
    <col min="10499" max="10499" width="2.7109375" style="1" customWidth="1"/>
    <col min="10500" max="10500" width="11.7109375" style="1" customWidth="1"/>
    <col min="10501" max="10501" width="2.7109375" style="1" customWidth="1"/>
    <col min="10502" max="10502" width="11.7109375" style="1" customWidth="1"/>
    <col min="10503" max="10503" width="2.7109375" style="1" customWidth="1"/>
    <col min="10504" max="10504" width="11.7109375" style="1" customWidth="1"/>
    <col min="10505" max="10505" width="2.7109375" style="1" customWidth="1"/>
    <col min="10506" max="10506" width="12.7109375" style="1" customWidth="1"/>
    <col min="10507" max="10507" width="2.7109375" style="1" customWidth="1"/>
    <col min="10508" max="10747" width="9.140625" style="1"/>
    <col min="10748" max="10748" width="2.7109375" style="1" customWidth="1"/>
    <col min="10749" max="10749" width="11.7109375" style="1" customWidth="1"/>
    <col min="10750" max="10750" width="2.7109375" style="1" customWidth="1"/>
    <col min="10751" max="10751" width="11.7109375" style="1" customWidth="1"/>
    <col min="10752" max="10752" width="2.7109375" style="1" customWidth="1"/>
    <col min="10753" max="10753" width="11.7109375" style="1" customWidth="1"/>
    <col min="10754" max="10754" width="1.7109375" style="1" customWidth="1"/>
    <col min="10755" max="10755" width="2.7109375" style="1" customWidth="1"/>
    <col min="10756" max="10756" width="11.7109375" style="1" customWidth="1"/>
    <col min="10757" max="10757" width="2.7109375" style="1" customWidth="1"/>
    <col min="10758" max="10758" width="11.7109375" style="1" customWidth="1"/>
    <col min="10759" max="10759" width="2.7109375" style="1" customWidth="1"/>
    <col min="10760" max="10760" width="11.7109375" style="1" customWidth="1"/>
    <col min="10761" max="10761" width="2.7109375" style="1" customWidth="1"/>
    <col min="10762" max="10762" width="12.7109375" style="1" customWidth="1"/>
    <col min="10763" max="10763" width="2.7109375" style="1" customWidth="1"/>
    <col min="10764" max="11003" width="9.140625" style="1"/>
    <col min="11004" max="11004" width="2.7109375" style="1" customWidth="1"/>
    <col min="11005" max="11005" width="11.7109375" style="1" customWidth="1"/>
    <col min="11006" max="11006" width="2.7109375" style="1" customWidth="1"/>
    <col min="11007" max="11007" width="11.7109375" style="1" customWidth="1"/>
    <col min="11008" max="11008" width="2.7109375" style="1" customWidth="1"/>
    <col min="11009" max="11009" width="11.7109375" style="1" customWidth="1"/>
    <col min="11010" max="11010" width="1.7109375" style="1" customWidth="1"/>
    <col min="11011" max="11011" width="2.7109375" style="1" customWidth="1"/>
    <col min="11012" max="11012" width="11.7109375" style="1" customWidth="1"/>
    <col min="11013" max="11013" width="2.7109375" style="1" customWidth="1"/>
    <col min="11014" max="11014" width="11.7109375" style="1" customWidth="1"/>
    <col min="11015" max="11015" width="2.7109375" style="1" customWidth="1"/>
    <col min="11016" max="11016" width="11.7109375" style="1" customWidth="1"/>
    <col min="11017" max="11017" width="2.7109375" style="1" customWidth="1"/>
    <col min="11018" max="11018" width="12.7109375" style="1" customWidth="1"/>
    <col min="11019" max="11019" width="2.7109375" style="1" customWidth="1"/>
    <col min="11020" max="11259" width="9.140625" style="1"/>
    <col min="11260" max="11260" width="2.7109375" style="1" customWidth="1"/>
    <col min="11261" max="11261" width="11.7109375" style="1" customWidth="1"/>
    <col min="11262" max="11262" width="2.7109375" style="1" customWidth="1"/>
    <col min="11263" max="11263" width="11.7109375" style="1" customWidth="1"/>
    <col min="11264" max="11264" width="2.7109375" style="1" customWidth="1"/>
    <col min="11265" max="11265" width="11.7109375" style="1" customWidth="1"/>
    <col min="11266" max="11266" width="1.7109375" style="1" customWidth="1"/>
    <col min="11267" max="11267" width="2.7109375" style="1" customWidth="1"/>
    <col min="11268" max="11268" width="11.7109375" style="1" customWidth="1"/>
    <col min="11269" max="11269" width="2.7109375" style="1" customWidth="1"/>
    <col min="11270" max="11270" width="11.7109375" style="1" customWidth="1"/>
    <col min="11271" max="11271" width="2.7109375" style="1" customWidth="1"/>
    <col min="11272" max="11272" width="11.7109375" style="1" customWidth="1"/>
    <col min="11273" max="11273" width="2.7109375" style="1" customWidth="1"/>
    <col min="11274" max="11274" width="12.7109375" style="1" customWidth="1"/>
    <col min="11275" max="11275" width="2.7109375" style="1" customWidth="1"/>
    <col min="11276" max="11515" width="9.140625" style="1"/>
    <col min="11516" max="11516" width="2.7109375" style="1" customWidth="1"/>
    <col min="11517" max="11517" width="11.7109375" style="1" customWidth="1"/>
    <col min="11518" max="11518" width="2.7109375" style="1" customWidth="1"/>
    <col min="11519" max="11519" width="11.7109375" style="1" customWidth="1"/>
    <col min="11520" max="11520" width="2.7109375" style="1" customWidth="1"/>
    <col min="11521" max="11521" width="11.7109375" style="1" customWidth="1"/>
    <col min="11522" max="11522" width="1.7109375" style="1" customWidth="1"/>
    <col min="11523" max="11523" width="2.7109375" style="1" customWidth="1"/>
    <col min="11524" max="11524" width="11.7109375" style="1" customWidth="1"/>
    <col min="11525" max="11525" width="2.7109375" style="1" customWidth="1"/>
    <col min="11526" max="11526" width="11.7109375" style="1" customWidth="1"/>
    <col min="11527" max="11527" width="2.7109375" style="1" customWidth="1"/>
    <col min="11528" max="11528" width="11.7109375" style="1" customWidth="1"/>
    <col min="11529" max="11529" width="2.7109375" style="1" customWidth="1"/>
    <col min="11530" max="11530" width="12.7109375" style="1" customWidth="1"/>
    <col min="11531" max="11531" width="2.7109375" style="1" customWidth="1"/>
    <col min="11532" max="11771" width="9.140625" style="1"/>
    <col min="11772" max="11772" width="2.7109375" style="1" customWidth="1"/>
    <col min="11773" max="11773" width="11.7109375" style="1" customWidth="1"/>
    <col min="11774" max="11774" width="2.7109375" style="1" customWidth="1"/>
    <col min="11775" max="11775" width="11.7109375" style="1" customWidth="1"/>
    <col min="11776" max="11776" width="2.7109375" style="1" customWidth="1"/>
    <col min="11777" max="11777" width="11.7109375" style="1" customWidth="1"/>
    <col min="11778" max="11778" width="1.7109375" style="1" customWidth="1"/>
    <col min="11779" max="11779" width="2.7109375" style="1" customWidth="1"/>
    <col min="11780" max="11780" width="11.7109375" style="1" customWidth="1"/>
    <col min="11781" max="11781" width="2.7109375" style="1" customWidth="1"/>
    <col min="11782" max="11782" width="11.7109375" style="1" customWidth="1"/>
    <col min="11783" max="11783" width="2.7109375" style="1" customWidth="1"/>
    <col min="11784" max="11784" width="11.7109375" style="1" customWidth="1"/>
    <col min="11785" max="11785" width="2.7109375" style="1" customWidth="1"/>
    <col min="11786" max="11786" width="12.7109375" style="1" customWidth="1"/>
    <col min="11787" max="11787" width="2.7109375" style="1" customWidth="1"/>
    <col min="11788" max="12027" width="9.140625" style="1"/>
    <col min="12028" max="12028" width="2.7109375" style="1" customWidth="1"/>
    <col min="12029" max="12029" width="11.7109375" style="1" customWidth="1"/>
    <col min="12030" max="12030" width="2.7109375" style="1" customWidth="1"/>
    <col min="12031" max="12031" width="11.7109375" style="1" customWidth="1"/>
    <col min="12032" max="12032" width="2.7109375" style="1" customWidth="1"/>
    <col min="12033" max="12033" width="11.7109375" style="1" customWidth="1"/>
    <col min="12034" max="12034" width="1.7109375" style="1" customWidth="1"/>
    <col min="12035" max="12035" width="2.7109375" style="1" customWidth="1"/>
    <col min="12036" max="12036" width="11.7109375" style="1" customWidth="1"/>
    <col min="12037" max="12037" width="2.7109375" style="1" customWidth="1"/>
    <col min="12038" max="12038" width="11.7109375" style="1" customWidth="1"/>
    <col min="12039" max="12039" width="2.7109375" style="1" customWidth="1"/>
    <col min="12040" max="12040" width="11.7109375" style="1" customWidth="1"/>
    <col min="12041" max="12041" width="2.7109375" style="1" customWidth="1"/>
    <col min="12042" max="12042" width="12.7109375" style="1" customWidth="1"/>
    <col min="12043" max="12043" width="2.7109375" style="1" customWidth="1"/>
    <col min="12044" max="12283" width="9.140625" style="1"/>
    <col min="12284" max="12284" width="2.7109375" style="1" customWidth="1"/>
    <col min="12285" max="12285" width="11.7109375" style="1" customWidth="1"/>
    <col min="12286" max="12286" width="2.7109375" style="1" customWidth="1"/>
    <col min="12287" max="12287" width="11.7109375" style="1" customWidth="1"/>
    <col min="12288" max="12288" width="2.7109375" style="1" customWidth="1"/>
    <col min="12289" max="12289" width="11.7109375" style="1" customWidth="1"/>
    <col min="12290" max="12290" width="1.7109375" style="1" customWidth="1"/>
    <col min="12291" max="12291" width="2.7109375" style="1" customWidth="1"/>
    <col min="12292" max="12292" width="11.7109375" style="1" customWidth="1"/>
    <col min="12293" max="12293" width="2.7109375" style="1" customWidth="1"/>
    <col min="12294" max="12294" width="11.7109375" style="1" customWidth="1"/>
    <col min="12295" max="12295" width="2.7109375" style="1" customWidth="1"/>
    <col min="12296" max="12296" width="11.7109375" style="1" customWidth="1"/>
    <col min="12297" max="12297" width="2.7109375" style="1" customWidth="1"/>
    <col min="12298" max="12298" width="12.7109375" style="1" customWidth="1"/>
    <col min="12299" max="12299" width="2.7109375" style="1" customWidth="1"/>
    <col min="12300" max="12539" width="9.140625" style="1"/>
    <col min="12540" max="12540" width="2.7109375" style="1" customWidth="1"/>
    <col min="12541" max="12541" width="11.7109375" style="1" customWidth="1"/>
    <col min="12542" max="12542" width="2.7109375" style="1" customWidth="1"/>
    <col min="12543" max="12543" width="11.7109375" style="1" customWidth="1"/>
    <col min="12544" max="12544" width="2.7109375" style="1" customWidth="1"/>
    <col min="12545" max="12545" width="11.7109375" style="1" customWidth="1"/>
    <col min="12546" max="12546" width="1.7109375" style="1" customWidth="1"/>
    <col min="12547" max="12547" width="2.7109375" style="1" customWidth="1"/>
    <col min="12548" max="12548" width="11.7109375" style="1" customWidth="1"/>
    <col min="12549" max="12549" width="2.7109375" style="1" customWidth="1"/>
    <col min="12550" max="12550" width="11.7109375" style="1" customWidth="1"/>
    <col min="12551" max="12551" width="2.7109375" style="1" customWidth="1"/>
    <col min="12552" max="12552" width="11.7109375" style="1" customWidth="1"/>
    <col min="12553" max="12553" width="2.7109375" style="1" customWidth="1"/>
    <col min="12554" max="12554" width="12.7109375" style="1" customWidth="1"/>
    <col min="12555" max="12555" width="2.7109375" style="1" customWidth="1"/>
    <col min="12556" max="12795" width="9.140625" style="1"/>
    <col min="12796" max="12796" width="2.7109375" style="1" customWidth="1"/>
    <col min="12797" max="12797" width="11.7109375" style="1" customWidth="1"/>
    <col min="12798" max="12798" width="2.7109375" style="1" customWidth="1"/>
    <col min="12799" max="12799" width="11.7109375" style="1" customWidth="1"/>
    <col min="12800" max="12800" width="2.7109375" style="1" customWidth="1"/>
    <col min="12801" max="12801" width="11.7109375" style="1" customWidth="1"/>
    <col min="12802" max="12802" width="1.7109375" style="1" customWidth="1"/>
    <col min="12803" max="12803" width="2.7109375" style="1" customWidth="1"/>
    <col min="12804" max="12804" width="11.7109375" style="1" customWidth="1"/>
    <col min="12805" max="12805" width="2.7109375" style="1" customWidth="1"/>
    <col min="12806" max="12806" width="11.7109375" style="1" customWidth="1"/>
    <col min="12807" max="12807" width="2.7109375" style="1" customWidth="1"/>
    <col min="12808" max="12808" width="11.7109375" style="1" customWidth="1"/>
    <col min="12809" max="12809" width="2.7109375" style="1" customWidth="1"/>
    <col min="12810" max="12810" width="12.7109375" style="1" customWidth="1"/>
    <col min="12811" max="12811" width="2.7109375" style="1" customWidth="1"/>
    <col min="12812" max="13051" width="9.140625" style="1"/>
    <col min="13052" max="13052" width="2.7109375" style="1" customWidth="1"/>
    <col min="13053" max="13053" width="11.7109375" style="1" customWidth="1"/>
    <col min="13054" max="13054" width="2.7109375" style="1" customWidth="1"/>
    <col min="13055" max="13055" width="11.7109375" style="1" customWidth="1"/>
    <col min="13056" max="13056" width="2.7109375" style="1" customWidth="1"/>
    <col min="13057" max="13057" width="11.7109375" style="1" customWidth="1"/>
    <col min="13058" max="13058" width="1.7109375" style="1" customWidth="1"/>
    <col min="13059" max="13059" width="2.7109375" style="1" customWidth="1"/>
    <col min="13060" max="13060" width="11.7109375" style="1" customWidth="1"/>
    <col min="13061" max="13061" width="2.7109375" style="1" customWidth="1"/>
    <col min="13062" max="13062" width="11.7109375" style="1" customWidth="1"/>
    <col min="13063" max="13063" width="2.7109375" style="1" customWidth="1"/>
    <col min="13064" max="13064" width="11.7109375" style="1" customWidth="1"/>
    <col min="13065" max="13065" width="2.7109375" style="1" customWidth="1"/>
    <col min="13066" max="13066" width="12.7109375" style="1" customWidth="1"/>
    <col min="13067" max="13067" width="2.7109375" style="1" customWidth="1"/>
    <col min="13068" max="13307" width="9.140625" style="1"/>
    <col min="13308" max="13308" width="2.7109375" style="1" customWidth="1"/>
    <col min="13309" max="13309" width="11.7109375" style="1" customWidth="1"/>
    <col min="13310" max="13310" width="2.7109375" style="1" customWidth="1"/>
    <col min="13311" max="13311" width="11.7109375" style="1" customWidth="1"/>
    <col min="13312" max="13312" width="2.7109375" style="1" customWidth="1"/>
    <col min="13313" max="13313" width="11.7109375" style="1" customWidth="1"/>
    <col min="13314" max="13314" width="1.7109375" style="1" customWidth="1"/>
    <col min="13315" max="13315" width="2.7109375" style="1" customWidth="1"/>
    <col min="13316" max="13316" width="11.7109375" style="1" customWidth="1"/>
    <col min="13317" max="13317" width="2.7109375" style="1" customWidth="1"/>
    <col min="13318" max="13318" width="11.7109375" style="1" customWidth="1"/>
    <col min="13319" max="13319" width="2.7109375" style="1" customWidth="1"/>
    <col min="13320" max="13320" width="11.7109375" style="1" customWidth="1"/>
    <col min="13321" max="13321" width="2.7109375" style="1" customWidth="1"/>
    <col min="13322" max="13322" width="12.7109375" style="1" customWidth="1"/>
    <col min="13323" max="13323" width="2.7109375" style="1" customWidth="1"/>
    <col min="13324" max="13563" width="9.140625" style="1"/>
    <col min="13564" max="13564" width="2.7109375" style="1" customWidth="1"/>
    <col min="13565" max="13565" width="11.7109375" style="1" customWidth="1"/>
    <col min="13566" max="13566" width="2.7109375" style="1" customWidth="1"/>
    <col min="13567" max="13567" width="11.7109375" style="1" customWidth="1"/>
    <col min="13568" max="13568" width="2.7109375" style="1" customWidth="1"/>
    <col min="13569" max="13569" width="11.7109375" style="1" customWidth="1"/>
    <col min="13570" max="13570" width="1.7109375" style="1" customWidth="1"/>
    <col min="13571" max="13571" width="2.7109375" style="1" customWidth="1"/>
    <col min="13572" max="13572" width="11.7109375" style="1" customWidth="1"/>
    <col min="13573" max="13573" width="2.7109375" style="1" customWidth="1"/>
    <col min="13574" max="13574" width="11.7109375" style="1" customWidth="1"/>
    <col min="13575" max="13575" width="2.7109375" style="1" customWidth="1"/>
    <col min="13576" max="13576" width="11.7109375" style="1" customWidth="1"/>
    <col min="13577" max="13577" width="2.7109375" style="1" customWidth="1"/>
    <col min="13578" max="13578" width="12.7109375" style="1" customWidth="1"/>
    <col min="13579" max="13579" width="2.7109375" style="1" customWidth="1"/>
    <col min="13580" max="13819" width="9.140625" style="1"/>
    <col min="13820" max="13820" width="2.7109375" style="1" customWidth="1"/>
    <col min="13821" max="13821" width="11.7109375" style="1" customWidth="1"/>
    <col min="13822" max="13822" width="2.7109375" style="1" customWidth="1"/>
    <col min="13823" max="13823" width="11.7109375" style="1" customWidth="1"/>
    <col min="13824" max="13824" width="2.7109375" style="1" customWidth="1"/>
    <col min="13825" max="13825" width="11.7109375" style="1" customWidth="1"/>
    <col min="13826" max="13826" width="1.7109375" style="1" customWidth="1"/>
    <col min="13827" max="13827" width="2.7109375" style="1" customWidth="1"/>
    <col min="13828" max="13828" width="11.7109375" style="1" customWidth="1"/>
    <col min="13829" max="13829" width="2.7109375" style="1" customWidth="1"/>
    <col min="13830" max="13830" width="11.7109375" style="1" customWidth="1"/>
    <col min="13831" max="13831" width="2.7109375" style="1" customWidth="1"/>
    <col min="13832" max="13832" width="11.7109375" style="1" customWidth="1"/>
    <col min="13833" max="13833" width="2.7109375" style="1" customWidth="1"/>
    <col min="13834" max="13834" width="12.7109375" style="1" customWidth="1"/>
    <col min="13835" max="13835" width="2.7109375" style="1" customWidth="1"/>
    <col min="13836" max="14075" width="9.140625" style="1"/>
    <col min="14076" max="14076" width="2.7109375" style="1" customWidth="1"/>
    <col min="14077" max="14077" width="11.7109375" style="1" customWidth="1"/>
    <col min="14078" max="14078" width="2.7109375" style="1" customWidth="1"/>
    <col min="14079" max="14079" width="11.7109375" style="1" customWidth="1"/>
    <col min="14080" max="14080" width="2.7109375" style="1" customWidth="1"/>
    <col min="14081" max="14081" width="11.7109375" style="1" customWidth="1"/>
    <col min="14082" max="14082" width="1.7109375" style="1" customWidth="1"/>
    <col min="14083" max="14083" width="2.7109375" style="1" customWidth="1"/>
    <col min="14084" max="14084" width="11.7109375" style="1" customWidth="1"/>
    <col min="14085" max="14085" width="2.7109375" style="1" customWidth="1"/>
    <col min="14086" max="14086" width="11.7109375" style="1" customWidth="1"/>
    <col min="14087" max="14087" width="2.7109375" style="1" customWidth="1"/>
    <col min="14088" max="14088" width="11.7109375" style="1" customWidth="1"/>
    <col min="14089" max="14089" width="2.7109375" style="1" customWidth="1"/>
    <col min="14090" max="14090" width="12.7109375" style="1" customWidth="1"/>
    <col min="14091" max="14091" width="2.7109375" style="1" customWidth="1"/>
    <col min="14092" max="14331" width="9.140625" style="1"/>
    <col min="14332" max="14332" width="2.7109375" style="1" customWidth="1"/>
    <col min="14333" max="14333" width="11.7109375" style="1" customWidth="1"/>
    <col min="14334" max="14334" width="2.7109375" style="1" customWidth="1"/>
    <col min="14335" max="14335" width="11.7109375" style="1" customWidth="1"/>
    <col min="14336" max="14336" width="2.7109375" style="1" customWidth="1"/>
    <col min="14337" max="14337" width="11.7109375" style="1" customWidth="1"/>
    <col min="14338" max="14338" width="1.7109375" style="1" customWidth="1"/>
    <col min="14339" max="14339" width="2.7109375" style="1" customWidth="1"/>
    <col min="14340" max="14340" width="11.7109375" style="1" customWidth="1"/>
    <col min="14341" max="14341" width="2.7109375" style="1" customWidth="1"/>
    <col min="14342" max="14342" width="11.7109375" style="1" customWidth="1"/>
    <col min="14343" max="14343" width="2.7109375" style="1" customWidth="1"/>
    <col min="14344" max="14344" width="11.7109375" style="1" customWidth="1"/>
    <col min="14345" max="14345" width="2.7109375" style="1" customWidth="1"/>
    <col min="14346" max="14346" width="12.7109375" style="1" customWidth="1"/>
    <col min="14347" max="14347" width="2.7109375" style="1" customWidth="1"/>
    <col min="14348" max="14587" width="9.140625" style="1"/>
    <col min="14588" max="14588" width="2.7109375" style="1" customWidth="1"/>
    <col min="14589" max="14589" width="11.7109375" style="1" customWidth="1"/>
    <col min="14590" max="14590" width="2.7109375" style="1" customWidth="1"/>
    <col min="14591" max="14591" width="11.7109375" style="1" customWidth="1"/>
    <col min="14592" max="14592" width="2.7109375" style="1" customWidth="1"/>
    <col min="14593" max="14593" width="11.7109375" style="1" customWidth="1"/>
    <col min="14594" max="14594" width="1.7109375" style="1" customWidth="1"/>
    <col min="14595" max="14595" width="2.7109375" style="1" customWidth="1"/>
    <col min="14596" max="14596" width="11.7109375" style="1" customWidth="1"/>
    <col min="14597" max="14597" width="2.7109375" style="1" customWidth="1"/>
    <col min="14598" max="14598" width="11.7109375" style="1" customWidth="1"/>
    <col min="14599" max="14599" width="2.7109375" style="1" customWidth="1"/>
    <col min="14600" max="14600" width="11.7109375" style="1" customWidth="1"/>
    <col min="14601" max="14601" width="2.7109375" style="1" customWidth="1"/>
    <col min="14602" max="14602" width="12.7109375" style="1" customWidth="1"/>
    <col min="14603" max="14603" width="2.7109375" style="1" customWidth="1"/>
    <col min="14604" max="14843" width="9.140625" style="1"/>
    <col min="14844" max="14844" width="2.7109375" style="1" customWidth="1"/>
    <col min="14845" max="14845" width="11.7109375" style="1" customWidth="1"/>
    <col min="14846" max="14846" width="2.7109375" style="1" customWidth="1"/>
    <col min="14847" max="14847" width="11.7109375" style="1" customWidth="1"/>
    <col min="14848" max="14848" width="2.7109375" style="1" customWidth="1"/>
    <col min="14849" max="14849" width="11.7109375" style="1" customWidth="1"/>
    <col min="14850" max="14850" width="1.7109375" style="1" customWidth="1"/>
    <col min="14851" max="14851" width="2.7109375" style="1" customWidth="1"/>
    <col min="14852" max="14852" width="11.7109375" style="1" customWidth="1"/>
    <col min="14853" max="14853" width="2.7109375" style="1" customWidth="1"/>
    <col min="14854" max="14854" width="11.7109375" style="1" customWidth="1"/>
    <col min="14855" max="14855" width="2.7109375" style="1" customWidth="1"/>
    <col min="14856" max="14856" width="11.7109375" style="1" customWidth="1"/>
    <col min="14857" max="14857" width="2.7109375" style="1" customWidth="1"/>
    <col min="14858" max="14858" width="12.7109375" style="1" customWidth="1"/>
    <col min="14859" max="14859" width="2.7109375" style="1" customWidth="1"/>
    <col min="14860" max="15099" width="9.140625" style="1"/>
    <col min="15100" max="15100" width="2.7109375" style="1" customWidth="1"/>
    <col min="15101" max="15101" width="11.7109375" style="1" customWidth="1"/>
    <col min="15102" max="15102" width="2.7109375" style="1" customWidth="1"/>
    <col min="15103" max="15103" width="11.7109375" style="1" customWidth="1"/>
    <col min="15104" max="15104" width="2.7109375" style="1" customWidth="1"/>
    <col min="15105" max="15105" width="11.7109375" style="1" customWidth="1"/>
    <col min="15106" max="15106" width="1.7109375" style="1" customWidth="1"/>
    <col min="15107" max="15107" width="2.7109375" style="1" customWidth="1"/>
    <col min="15108" max="15108" width="11.7109375" style="1" customWidth="1"/>
    <col min="15109" max="15109" width="2.7109375" style="1" customWidth="1"/>
    <col min="15110" max="15110" width="11.7109375" style="1" customWidth="1"/>
    <col min="15111" max="15111" width="2.7109375" style="1" customWidth="1"/>
    <col min="15112" max="15112" width="11.7109375" style="1" customWidth="1"/>
    <col min="15113" max="15113" width="2.7109375" style="1" customWidth="1"/>
    <col min="15114" max="15114" width="12.7109375" style="1" customWidth="1"/>
    <col min="15115" max="15115" width="2.7109375" style="1" customWidth="1"/>
    <col min="15116" max="15355" width="9.140625" style="1"/>
    <col min="15356" max="15356" width="2.7109375" style="1" customWidth="1"/>
    <col min="15357" max="15357" width="11.7109375" style="1" customWidth="1"/>
    <col min="15358" max="15358" width="2.7109375" style="1" customWidth="1"/>
    <col min="15359" max="15359" width="11.7109375" style="1" customWidth="1"/>
    <col min="15360" max="15360" width="2.7109375" style="1" customWidth="1"/>
    <col min="15361" max="15361" width="11.7109375" style="1" customWidth="1"/>
    <col min="15362" max="15362" width="1.7109375" style="1" customWidth="1"/>
    <col min="15363" max="15363" width="2.7109375" style="1" customWidth="1"/>
    <col min="15364" max="15364" width="11.7109375" style="1" customWidth="1"/>
    <col min="15365" max="15365" width="2.7109375" style="1" customWidth="1"/>
    <col min="15366" max="15366" width="11.7109375" style="1" customWidth="1"/>
    <col min="15367" max="15367" width="2.7109375" style="1" customWidth="1"/>
    <col min="15368" max="15368" width="11.7109375" style="1" customWidth="1"/>
    <col min="15369" max="15369" width="2.7109375" style="1" customWidth="1"/>
    <col min="15370" max="15370" width="12.7109375" style="1" customWidth="1"/>
    <col min="15371" max="15371" width="2.7109375" style="1" customWidth="1"/>
    <col min="15372" max="15611" width="9.140625" style="1"/>
    <col min="15612" max="15612" width="2.7109375" style="1" customWidth="1"/>
    <col min="15613" max="15613" width="11.7109375" style="1" customWidth="1"/>
    <col min="15614" max="15614" width="2.7109375" style="1" customWidth="1"/>
    <col min="15615" max="15615" width="11.7109375" style="1" customWidth="1"/>
    <col min="15616" max="15616" width="2.7109375" style="1" customWidth="1"/>
    <col min="15617" max="15617" width="11.7109375" style="1" customWidth="1"/>
    <col min="15618" max="15618" width="1.7109375" style="1" customWidth="1"/>
    <col min="15619" max="15619" width="2.7109375" style="1" customWidth="1"/>
    <col min="15620" max="15620" width="11.7109375" style="1" customWidth="1"/>
    <col min="15621" max="15621" width="2.7109375" style="1" customWidth="1"/>
    <col min="15622" max="15622" width="11.7109375" style="1" customWidth="1"/>
    <col min="15623" max="15623" width="2.7109375" style="1" customWidth="1"/>
    <col min="15624" max="15624" width="11.7109375" style="1" customWidth="1"/>
    <col min="15625" max="15625" width="2.7109375" style="1" customWidth="1"/>
    <col min="15626" max="15626" width="12.7109375" style="1" customWidth="1"/>
    <col min="15627" max="15627" width="2.7109375" style="1" customWidth="1"/>
    <col min="15628" max="15867" width="9.140625" style="1"/>
    <col min="15868" max="15868" width="2.7109375" style="1" customWidth="1"/>
    <col min="15869" max="15869" width="11.7109375" style="1" customWidth="1"/>
    <col min="15870" max="15870" width="2.7109375" style="1" customWidth="1"/>
    <col min="15871" max="15871" width="11.7109375" style="1" customWidth="1"/>
    <col min="15872" max="15872" width="2.7109375" style="1" customWidth="1"/>
    <col min="15873" max="15873" width="11.7109375" style="1" customWidth="1"/>
    <col min="15874" max="15874" width="1.7109375" style="1" customWidth="1"/>
    <col min="15875" max="15875" width="2.7109375" style="1" customWidth="1"/>
    <col min="15876" max="15876" width="11.7109375" style="1" customWidth="1"/>
    <col min="15877" max="15877" width="2.7109375" style="1" customWidth="1"/>
    <col min="15878" max="15878" width="11.7109375" style="1" customWidth="1"/>
    <col min="15879" max="15879" width="2.7109375" style="1" customWidth="1"/>
    <col min="15880" max="15880" width="11.7109375" style="1" customWidth="1"/>
    <col min="15881" max="15881" width="2.7109375" style="1" customWidth="1"/>
    <col min="15882" max="15882" width="12.7109375" style="1" customWidth="1"/>
    <col min="15883" max="15883" width="2.7109375" style="1" customWidth="1"/>
    <col min="15884" max="16123" width="9.140625" style="1"/>
    <col min="16124" max="16124" width="2.7109375" style="1" customWidth="1"/>
    <col min="16125" max="16125" width="11.7109375" style="1" customWidth="1"/>
    <col min="16126" max="16126" width="2.7109375" style="1" customWidth="1"/>
    <col min="16127" max="16127" width="11.7109375" style="1" customWidth="1"/>
    <col min="16128" max="16128" width="2.7109375" style="1" customWidth="1"/>
    <col min="16129" max="16129" width="11.7109375" style="1" customWidth="1"/>
    <col min="16130" max="16130" width="1.7109375" style="1" customWidth="1"/>
    <col min="16131" max="16131" width="2.7109375" style="1" customWidth="1"/>
    <col min="16132" max="16132" width="11.7109375" style="1" customWidth="1"/>
    <col min="16133" max="16133" width="2.7109375" style="1" customWidth="1"/>
    <col min="16134" max="16134" width="11.7109375" style="1" customWidth="1"/>
    <col min="16135" max="16135" width="2.7109375" style="1" customWidth="1"/>
    <col min="16136" max="16136" width="11.7109375" style="1" customWidth="1"/>
    <col min="16137" max="16137" width="2.7109375" style="1" customWidth="1"/>
    <col min="16138" max="16138" width="12.7109375" style="1" customWidth="1"/>
    <col min="16139" max="16139" width="2.7109375" style="1" customWidth="1"/>
    <col min="16140" max="16384" width="9.140625" style="1"/>
  </cols>
  <sheetData>
    <row r="1" spans="1:15" ht="13.5" thickBot="1" x14ac:dyDescent="0.25">
      <c r="A1" s="144" t="s">
        <v>253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6"/>
      <c r="O1" s="102" t="s">
        <v>245</v>
      </c>
    </row>
    <row r="2" spans="1:15" ht="5.0999999999999996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102"/>
    </row>
    <row r="3" spans="1:15" x14ac:dyDescent="0.2">
      <c r="A3" s="111" t="s">
        <v>0</v>
      </c>
      <c r="B3" s="111"/>
      <c r="C3" s="32"/>
      <c r="D3" s="147"/>
      <c r="E3" s="148"/>
      <c r="F3" s="149"/>
      <c r="G3" s="33"/>
      <c r="H3" s="32"/>
      <c r="I3" s="34" t="s">
        <v>1</v>
      </c>
      <c r="J3" s="32"/>
      <c r="K3" s="150"/>
      <c r="L3" s="151"/>
      <c r="M3" s="152"/>
      <c r="N3" s="32"/>
      <c r="O3" s="102"/>
    </row>
    <row r="4" spans="1:15" ht="12.75" customHeight="1" x14ac:dyDescent="0.2">
      <c r="A4" s="32"/>
      <c r="B4" s="35" t="s">
        <v>200</v>
      </c>
      <c r="C4" s="32"/>
      <c r="D4" s="32"/>
      <c r="E4" s="32"/>
      <c r="F4" s="32"/>
      <c r="G4" s="32"/>
      <c r="H4" s="32"/>
      <c r="I4" s="34" t="s">
        <v>208</v>
      </c>
      <c r="J4" s="32"/>
      <c r="K4" s="32"/>
      <c r="L4" s="32"/>
      <c r="M4" s="32"/>
      <c r="N4" s="32"/>
      <c r="O4" s="102"/>
    </row>
    <row r="5" spans="1:15" ht="11.25" customHeight="1" x14ac:dyDescent="0.2">
      <c r="A5" s="32"/>
      <c r="B5" s="35" t="s">
        <v>209</v>
      </c>
      <c r="C5" s="32"/>
      <c r="D5" s="23"/>
      <c r="E5" s="36"/>
      <c r="F5" s="32"/>
      <c r="G5" s="32"/>
      <c r="H5" s="32"/>
      <c r="I5" s="34" t="s">
        <v>199</v>
      </c>
      <c r="J5" s="32"/>
      <c r="K5" s="23"/>
      <c r="L5" s="22"/>
      <c r="M5" s="22"/>
      <c r="N5" s="32"/>
      <c r="O5" s="103" t="s">
        <v>246</v>
      </c>
    </row>
    <row r="6" spans="1:15" ht="5.0999999999999996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103"/>
    </row>
    <row r="7" spans="1:15" ht="11.25" customHeight="1" x14ac:dyDescent="0.2">
      <c r="A7" s="32"/>
      <c r="B7" s="153" t="s">
        <v>3</v>
      </c>
      <c r="C7" s="153"/>
      <c r="D7" s="153"/>
      <c r="E7" s="153"/>
      <c r="F7" s="153"/>
      <c r="G7" s="37"/>
      <c r="H7" s="24"/>
      <c r="I7" s="32" t="s">
        <v>4</v>
      </c>
      <c r="J7" s="24"/>
      <c r="K7" s="32" t="s">
        <v>5</v>
      </c>
      <c r="L7" s="32"/>
      <c r="M7" s="32"/>
      <c r="N7" s="32"/>
      <c r="O7" s="103"/>
    </row>
    <row r="8" spans="1:15" ht="5.0999999999999996" customHeight="1" thickBot="1" x14ac:dyDescent="0.25">
      <c r="A8" s="32"/>
      <c r="B8" s="32"/>
      <c r="C8" s="32"/>
      <c r="D8" s="32"/>
      <c r="E8" s="32"/>
      <c r="F8" s="32"/>
      <c r="G8" s="32"/>
      <c r="H8" s="32"/>
      <c r="I8" s="32"/>
      <c r="J8" s="38"/>
      <c r="K8" s="32"/>
      <c r="L8" s="32"/>
      <c r="M8" s="32"/>
      <c r="N8" s="32"/>
      <c r="O8" s="103"/>
    </row>
    <row r="9" spans="1:15" x14ac:dyDescent="0.2">
      <c r="A9" s="138" t="s">
        <v>6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40"/>
      <c r="O9" s="103"/>
    </row>
    <row r="10" spans="1:15" ht="12" thickBot="1" x14ac:dyDescent="0.25">
      <c r="A10" s="141" t="s">
        <v>7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3"/>
      <c r="O10" s="32"/>
    </row>
    <row r="11" spans="1:15" ht="5.0999999999999996" customHeight="1" thickBo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spans="1:15" ht="12" thickBot="1" x14ac:dyDescent="0.25">
      <c r="A12" s="105" t="s">
        <v>210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7"/>
      <c r="O12" s="32"/>
    </row>
    <row r="13" spans="1:15" x14ac:dyDescent="0.2">
      <c r="A13" s="32"/>
      <c r="B13" s="32"/>
      <c r="C13" s="32"/>
      <c r="D13" s="32"/>
      <c r="E13" s="32"/>
      <c r="F13" s="39"/>
      <c r="G13" s="39"/>
      <c r="H13" s="39"/>
      <c r="I13" s="39" t="s">
        <v>8</v>
      </c>
      <c r="J13" s="32"/>
      <c r="K13" s="32"/>
      <c r="L13" s="40" t="s">
        <v>9</v>
      </c>
      <c r="M13" s="39" t="s">
        <v>10</v>
      </c>
      <c r="N13" s="32"/>
      <c r="O13" s="32"/>
    </row>
    <row r="14" spans="1:15" x14ac:dyDescent="0.2">
      <c r="A14" s="32"/>
      <c r="B14" s="32"/>
      <c r="C14" s="32"/>
      <c r="D14" s="32"/>
      <c r="E14" s="32"/>
      <c r="F14" s="39" t="s">
        <v>11</v>
      </c>
      <c r="G14" s="39"/>
      <c r="H14" s="39"/>
      <c r="I14" s="39" t="s">
        <v>12</v>
      </c>
      <c r="J14" s="32"/>
      <c r="K14" s="32"/>
      <c r="L14" s="32"/>
      <c r="M14" s="39" t="s">
        <v>13</v>
      </c>
      <c r="N14" s="32"/>
      <c r="O14" s="32"/>
    </row>
    <row r="15" spans="1:15" x14ac:dyDescent="0.2">
      <c r="A15" s="41" t="s">
        <v>14</v>
      </c>
      <c r="B15" s="42"/>
      <c r="C15" s="42"/>
      <c r="D15" s="32"/>
      <c r="E15" s="32"/>
      <c r="F15" s="39" t="s">
        <v>15</v>
      </c>
      <c r="G15" s="39"/>
      <c r="H15" s="39"/>
      <c r="I15" s="39" t="s">
        <v>16</v>
      </c>
      <c r="J15" s="32"/>
      <c r="K15" s="32"/>
      <c r="L15" s="32"/>
      <c r="M15" s="39" t="s">
        <v>17</v>
      </c>
      <c r="N15" s="32"/>
      <c r="O15" s="32"/>
    </row>
    <row r="16" spans="1:15" x14ac:dyDescent="0.2">
      <c r="A16" s="43" t="s">
        <v>18</v>
      </c>
      <c r="B16" s="109" t="s">
        <v>214</v>
      </c>
      <c r="C16" s="109"/>
      <c r="D16" s="109"/>
      <c r="E16" s="32"/>
      <c r="F16" s="25"/>
      <c r="G16" s="44"/>
      <c r="H16" s="32"/>
      <c r="I16" s="25"/>
      <c r="J16" s="32"/>
      <c r="K16" s="32"/>
      <c r="L16" s="40" t="s">
        <v>20</v>
      </c>
      <c r="M16" s="7">
        <f>F22</f>
        <v>0</v>
      </c>
      <c r="N16" s="32"/>
      <c r="O16" s="32"/>
    </row>
    <row r="17" spans="1:15" ht="12" thickBot="1" x14ac:dyDescent="0.25">
      <c r="A17" s="43" t="s">
        <v>21</v>
      </c>
      <c r="B17" s="109" t="s">
        <v>22</v>
      </c>
      <c r="C17" s="109"/>
      <c r="D17" s="109"/>
      <c r="E17" s="32"/>
      <c r="F17" s="25"/>
      <c r="G17" s="44"/>
      <c r="H17" s="32"/>
      <c r="I17" s="25"/>
      <c r="J17" s="32"/>
      <c r="K17" s="34" t="s">
        <v>23</v>
      </c>
      <c r="L17" s="40" t="s">
        <v>24</v>
      </c>
      <c r="M17" s="8">
        <f>F32</f>
        <v>0</v>
      </c>
      <c r="N17" s="32"/>
      <c r="O17" s="32"/>
    </row>
    <row r="18" spans="1:15" x14ac:dyDescent="0.2">
      <c r="A18" s="43" t="s">
        <v>25</v>
      </c>
      <c r="B18" s="109" t="s">
        <v>26</v>
      </c>
      <c r="C18" s="109"/>
      <c r="D18" s="109"/>
      <c r="E18" s="32"/>
      <c r="F18" s="25"/>
      <c r="G18" s="44"/>
      <c r="H18" s="32"/>
      <c r="I18" s="25"/>
      <c r="J18" s="32"/>
      <c r="K18" s="34" t="s">
        <v>27</v>
      </c>
      <c r="L18" s="40" t="s">
        <v>9</v>
      </c>
      <c r="M18" s="6">
        <f>SUM(M16:M17)</f>
        <v>0</v>
      </c>
      <c r="N18" s="32"/>
      <c r="O18" s="32"/>
    </row>
    <row r="19" spans="1:15" x14ac:dyDescent="0.2">
      <c r="A19" s="43" t="s">
        <v>28</v>
      </c>
      <c r="B19" s="109" t="s">
        <v>29</v>
      </c>
      <c r="C19" s="109"/>
      <c r="D19" s="109"/>
      <c r="E19" s="32"/>
      <c r="F19" s="25"/>
      <c r="G19" s="44"/>
      <c r="H19" s="32"/>
      <c r="I19" s="25"/>
      <c r="J19" s="32"/>
      <c r="K19" s="32"/>
      <c r="L19" s="32"/>
      <c r="M19" s="32"/>
      <c r="N19" s="32"/>
      <c r="O19" s="32"/>
    </row>
    <row r="20" spans="1:15" x14ac:dyDescent="0.2">
      <c r="A20" s="43" t="s">
        <v>30</v>
      </c>
      <c r="B20" s="109" t="s">
        <v>31</v>
      </c>
      <c r="C20" s="109"/>
      <c r="D20" s="109"/>
      <c r="E20" s="32"/>
      <c r="F20" s="25"/>
      <c r="G20" s="44"/>
      <c r="H20" s="32"/>
      <c r="I20" s="25"/>
      <c r="J20" s="32"/>
      <c r="K20" s="32"/>
      <c r="L20" s="40" t="s">
        <v>32</v>
      </c>
      <c r="M20" s="39" t="s">
        <v>33</v>
      </c>
      <c r="N20" s="32"/>
      <c r="O20" s="32"/>
    </row>
    <row r="21" spans="1:15" ht="12" thickBot="1" x14ac:dyDescent="0.25">
      <c r="A21" s="43" t="s">
        <v>41</v>
      </c>
      <c r="B21" s="109" t="s">
        <v>226</v>
      </c>
      <c r="C21" s="109"/>
      <c r="D21" s="109"/>
      <c r="E21" s="32"/>
      <c r="F21" s="26"/>
      <c r="G21" s="45"/>
      <c r="H21" s="32"/>
      <c r="I21" s="26"/>
      <c r="J21" s="32"/>
      <c r="K21" s="32"/>
      <c r="L21" s="32"/>
      <c r="M21" s="39" t="s">
        <v>34</v>
      </c>
      <c r="N21" s="32"/>
      <c r="O21" s="32"/>
    </row>
    <row r="22" spans="1:15" x14ac:dyDescent="0.2">
      <c r="A22" s="32"/>
      <c r="B22" s="32"/>
      <c r="C22" s="32"/>
      <c r="D22" s="32"/>
      <c r="E22" s="40" t="s">
        <v>20</v>
      </c>
      <c r="F22" s="6">
        <f>SUM(F16:F21)</f>
        <v>0</v>
      </c>
      <c r="G22" s="44"/>
      <c r="H22" s="40" t="s">
        <v>35</v>
      </c>
      <c r="I22" s="6">
        <f>SUM(I16:I21)</f>
        <v>0</v>
      </c>
      <c r="J22" s="32"/>
      <c r="K22" s="32"/>
      <c r="L22" s="32"/>
      <c r="M22" s="39" t="s">
        <v>36</v>
      </c>
      <c r="N22" s="32"/>
      <c r="O22" s="32"/>
    </row>
    <row r="23" spans="1:15" x14ac:dyDescent="0.2">
      <c r="A23" s="32"/>
      <c r="B23" s="32"/>
      <c r="C23" s="32"/>
      <c r="D23" s="32"/>
      <c r="E23" s="32"/>
      <c r="F23" s="39" t="s">
        <v>216</v>
      </c>
      <c r="G23" s="39"/>
      <c r="H23" s="32"/>
      <c r="I23" s="39" t="s">
        <v>216</v>
      </c>
      <c r="J23" s="32"/>
      <c r="K23" s="32"/>
      <c r="L23" s="32"/>
      <c r="M23" s="39" t="s">
        <v>37</v>
      </c>
      <c r="N23" s="32"/>
      <c r="O23" s="32"/>
    </row>
    <row r="24" spans="1:15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40" t="s">
        <v>20</v>
      </c>
      <c r="M24" s="7">
        <f>F22</f>
        <v>0</v>
      </c>
      <c r="N24" s="32"/>
      <c r="O24" s="32"/>
    </row>
    <row r="25" spans="1:15" ht="12" thickBot="1" x14ac:dyDescent="0.25">
      <c r="A25" s="32"/>
      <c r="B25" s="32"/>
      <c r="C25" s="32"/>
      <c r="D25" s="32"/>
      <c r="E25" s="32"/>
      <c r="F25" s="39"/>
      <c r="G25" s="39"/>
      <c r="H25" s="39"/>
      <c r="I25" s="39" t="s">
        <v>38</v>
      </c>
      <c r="J25" s="32"/>
      <c r="K25" s="34" t="s">
        <v>23</v>
      </c>
      <c r="L25" s="40" t="s">
        <v>35</v>
      </c>
      <c r="M25" s="8">
        <f>I22</f>
        <v>0</v>
      </c>
      <c r="N25" s="32"/>
      <c r="O25" s="32"/>
    </row>
    <row r="26" spans="1:15" x14ac:dyDescent="0.2">
      <c r="A26" s="32"/>
      <c r="B26" s="32"/>
      <c r="C26" s="32"/>
      <c r="D26" s="32"/>
      <c r="E26" s="32"/>
      <c r="F26" s="39" t="s">
        <v>39</v>
      </c>
      <c r="G26" s="39"/>
      <c r="H26" s="39"/>
      <c r="I26" s="39" t="s">
        <v>12</v>
      </c>
      <c r="J26" s="32"/>
      <c r="K26" s="34" t="s">
        <v>27</v>
      </c>
      <c r="L26" s="40" t="s">
        <v>32</v>
      </c>
      <c r="M26" s="6">
        <f>SUM(M24:M25)</f>
        <v>0</v>
      </c>
      <c r="N26" s="32"/>
      <c r="O26" s="32"/>
    </row>
    <row r="27" spans="1:15" x14ac:dyDescent="0.2">
      <c r="A27" s="41" t="s">
        <v>40</v>
      </c>
      <c r="B27" s="42"/>
      <c r="C27" s="42"/>
      <c r="D27" s="32"/>
      <c r="E27" s="32"/>
      <c r="F27" s="39" t="s">
        <v>15</v>
      </c>
      <c r="G27" s="39"/>
      <c r="H27" s="39"/>
      <c r="I27" s="39" t="s">
        <v>16</v>
      </c>
      <c r="J27" s="32"/>
      <c r="K27" s="32"/>
      <c r="L27" s="32"/>
      <c r="M27" s="32"/>
      <c r="N27" s="32"/>
      <c r="O27" s="32"/>
    </row>
    <row r="28" spans="1:15" x14ac:dyDescent="0.2">
      <c r="A28" s="43" t="s">
        <v>44</v>
      </c>
      <c r="B28" s="109" t="s">
        <v>212</v>
      </c>
      <c r="C28" s="109"/>
      <c r="D28" s="109"/>
      <c r="E28" s="32"/>
      <c r="F28" s="25"/>
      <c r="G28" s="44"/>
      <c r="H28" s="32"/>
      <c r="I28" s="25"/>
      <c r="J28" s="32"/>
      <c r="K28" s="32"/>
      <c r="L28" s="40" t="s">
        <v>42</v>
      </c>
      <c r="M28" s="39" t="s">
        <v>43</v>
      </c>
      <c r="N28" s="32"/>
      <c r="O28" s="32"/>
    </row>
    <row r="29" spans="1:15" x14ac:dyDescent="0.2">
      <c r="A29" s="43" t="s">
        <v>45</v>
      </c>
      <c r="B29" s="109" t="s">
        <v>213</v>
      </c>
      <c r="C29" s="109"/>
      <c r="D29" s="109"/>
      <c r="E29" s="32"/>
      <c r="F29" s="25"/>
      <c r="G29" s="44"/>
      <c r="H29" s="32"/>
      <c r="I29" s="25"/>
      <c r="J29" s="32"/>
      <c r="K29" s="32"/>
      <c r="L29" s="32"/>
      <c r="M29" s="39" t="s">
        <v>211</v>
      </c>
      <c r="N29" s="32"/>
      <c r="O29" s="32"/>
    </row>
    <row r="30" spans="1:15" x14ac:dyDescent="0.2">
      <c r="A30" s="43" t="s">
        <v>48</v>
      </c>
      <c r="B30" s="109" t="s">
        <v>46</v>
      </c>
      <c r="C30" s="109"/>
      <c r="D30" s="109"/>
      <c r="E30" s="32"/>
      <c r="F30" s="25"/>
      <c r="G30" s="44"/>
      <c r="H30" s="32"/>
      <c r="I30" s="25"/>
      <c r="J30" s="32"/>
      <c r="K30" s="32"/>
      <c r="L30" s="32"/>
      <c r="M30" s="39" t="s">
        <v>47</v>
      </c>
      <c r="N30" s="32"/>
      <c r="O30" s="32"/>
    </row>
    <row r="31" spans="1:15" ht="12" thickBot="1" x14ac:dyDescent="0.25">
      <c r="A31" s="43" t="s">
        <v>50</v>
      </c>
      <c r="B31" s="109" t="s">
        <v>247</v>
      </c>
      <c r="C31" s="109"/>
      <c r="D31" s="109"/>
      <c r="E31" s="32"/>
      <c r="F31" s="26"/>
      <c r="G31" s="44"/>
      <c r="H31" s="32"/>
      <c r="I31" s="26"/>
      <c r="J31" s="32"/>
      <c r="K31" s="32"/>
      <c r="L31" s="32"/>
      <c r="M31" s="39" t="s">
        <v>49</v>
      </c>
      <c r="N31" s="32"/>
      <c r="O31" s="32"/>
    </row>
    <row r="32" spans="1:15" x14ac:dyDescent="0.2">
      <c r="A32" s="43"/>
      <c r="B32" s="109"/>
      <c r="C32" s="109"/>
      <c r="D32" s="109"/>
      <c r="E32" s="40" t="s">
        <v>24</v>
      </c>
      <c r="F32" s="6">
        <f>SUM(F26:F31)</f>
        <v>0</v>
      </c>
      <c r="G32" s="45"/>
      <c r="H32" s="40" t="s">
        <v>51</v>
      </c>
      <c r="I32" s="6">
        <f>SUM(I26:I31)</f>
        <v>0</v>
      </c>
      <c r="J32" s="32"/>
      <c r="K32" s="32"/>
      <c r="L32" s="40" t="s">
        <v>20</v>
      </c>
      <c r="M32" s="7">
        <f>F22</f>
        <v>0</v>
      </c>
      <c r="N32" s="32"/>
      <c r="O32" s="32"/>
    </row>
    <row r="33" spans="1:18" x14ac:dyDescent="0.2">
      <c r="A33" s="32"/>
      <c r="B33" s="32"/>
      <c r="C33" s="32"/>
      <c r="D33" s="32"/>
      <c r="E33" s="40"/>
      <c r="F33" s="39" t="s">
        <v>216</v>
      </c>
      <c r="G33" s="44"/>
      <c r="H33" s="40"/>
      <c r="I33" s="39" t="s">
        <v>216</v>
      </c>
      <c r="J33" s="32"/>
      <c r="K33" s="32"/>
      <c r="L33" s="40" t="s">
        <v>24</v>
      </c>
      <c r="M33" s="7">
        <f>F32</f>
        <v>0</v>
      </c>
      <c r="N33" s="32"/>
      <c r="O33" s="32"/>
    </row>
    <row r="34" spans="1:18" x14ac:dyDescent="0.2">
      <c r="A34" s="32"/>
      <c r="B34" s="32"/>
      <c r="C34" s="32"/>
      <c r="D34" s="32"/>
      <c r="E34" s="40"/>
      <c r="F34" s="39"/>
      <c r="G34" s="44"/>
      <c r="H34" s="40"/>
      <c r="I34" s="39"/>
      <c r="J34" s="32"/>
      <c r="K34" s="32"/>
      <c r="L34" s="40" t="s">
        <v>35</v>
      </c>
      <c r="M34" s="6">
        <f>I22</f>
        <v>0</v>
      </c>
      <c r="N34" s="32"/>
      <c r="O34" s="32"/>
    </row>
    <row r="35" spans="1:18" ht="12" thickBot="1" x14ac:dyDescent="0.25">
      <c r="A35" s="32"/>
      <c r="B35" s="32"/>
      <c r="C35" s="32"/>
      <c r="D35" s="32"/>
      <c r="E35" s="32"/>
      <c r="F35" s="39"/>
      <c r="G35" s="39"/>
      <c r="H35" s="46"/>
      <c r="I35" s="39"/>
      <c r="J35" s="32"/>
      <c r="K35" s="34" t="s">
        <v>23</v>
      </c>
      <c r="L35" s="40" t="s">
        <v>51</v>
      </c>
      <c r="M35" s="8">
        <f>I32</f>
        <v>0</v>
      </c>
      <c r="N35" s="32"/>
      <c r="O35" s="32"/>
    </row>
    <row r="36" spans="1:18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4" t="s">
        <v>27</v>
      </c>
      <c r="L36" s="40" t="s">
        <v>42</v>
      </c>
      <c r="M36" s="6">
        <f>SUM(M32:M35)</f>
        <v>0</v>
      </c>
      <c r="N36" s="32"/>
      <c r="O36" s="32"/>
    </row>
    <row r="37" spans="1:18" ht="5.0999999999999996" customHeight="1" thickBo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</row>
    <row r="38" spans="1:18" ht="12.75" customHeight="1" thickBot="1" x14ac:dyDescent="0.25">
      <c r="A38" s="105" t="s">
        <v>52</v>
      </c>
      <c r="B38" s="106"/>
      <c r="C38" s="106"/>
      <c r="D38" s="106"/>
      <c r="E38" s="106"/>
      <c r="F38" s="107"/>
      <c r="G38" s="47"/>
      <c r="H38" s="48" t="s">
        <v>61</v>
      </c>
      <c r="I38" s="49"/>
      <c r="J38" s="49"/>
      <c r="K38" s="49"/>
      <c r="L38" s="49"/>
      <c r="M38" s="49"/>
      <c r="N38" s="50"/>
      <c r="O38" s="47"/>
      <c r="P38" s="4"/>
      <c r="Q38" s="4"/>
      <c r="R38" s="4"/>
    </row>
    <row r="39" spans="1:18" ht="12.75" customHeight="1" x14ac:dyDescent="0.2">
      <c r="A39" s="154" t="s">
        <v>263</v>
      </c>
      <c r="B39" s="154"/>
      <c r="C39" s="154"/>
      <c r="D39" s="154"/>
      <c r="E39" s="154"/>
      <c r="F39" s="154"/>
      <c r="G39" s="32"/>
      <c r="H39" s="32"/>
      <c r="I39" s="32"/>
      <c r="J39" s="32"/>
      <c r="K39" s="32"/>
      <c r="L39" s="32"/>
      <c r="M39" s="32"/>
      <c r="N39" s="32"/>
      <c r="O39" s="36"/>
      <c r="P39" s="4"/>
      <c r="Q39" s="4"/>
      <c r="R39" s="4"/>
    </row>
    <row r="40" spans="1:18" ht="11.25" customHeight="1" x14ac:dyDescent="0.2">
      <c r="A40" s="94" t="s">
        <v>258</v>
      </c>
      <c r="B40" s="97"/>
      <c r="C40" s="94" t="s">
        <v>259</v>
      </c>
      <c r="D40" s="23"/>
      <c r="E40" s="94" t="s">
        <v>260</v>
      </c>
      <c r="F40" s="23"/>
      <c r="G40" s="52"/>
      <c r="H40" s="32" t="s">
        <v>62</v>
      </c>
      <c r="I40" s="53" t="s">
        <v>63</v>
      </c>
      <c r="J40" s="53"/>
      <c r="K40" s="53"/>
      <c r="L40" s="53"/>
      <c r="M40" s="53"/>
      <c r="N40" s="32"/>
      <c r="O40" s="51"/>
      <c r="P40" s="4"/>
      <c r="Q40" s="4"/>
    </row>
    <row r="41" spans="1:18" ht="11.25" customHeight="1" x14ac:dyDescent="0.2">
      <c r="A41" s="36"/>
      <c r="B41" s="54" t="s">
        <v>201</v>
      </c>
      <c r="C41" s="54"/>
      <c r="D41" s="54" t="s">
        <v>203</v>
      </c>
      <c r="E41" s="54"/>
      <c r="F41" s="100" t="s">
        <v>257</v>
      </c>
      <c r="G41" s="32"/>
      <c r="H41" s="32"/>
      <c r="I41" s="53" t="s">
        <v>223</v>
      </c>
      <c r="J41" s="53"/>
      <c r="K41" s="53"/>
      <c r="L41" s="53"/>
      <c r="M41" s="53"/>
      <c r="N41" s="32"/>
      <c r="O41" s="44"/>
      <c r="P41" s="4"/>
      <c r="Q41" s="4"/>
    </row>
    <row r="42" spans="1:18" ht="11.25" customHeight="1" x14ac:dyDescent="0.2">
      <c r="A42" s="55"/>
      <c r="B42" s="54" t="s">
        <v>202</v>
      </c>
      <c r="C42" s="55"/>
      <c r="D42" s="54" t="s">
        <v>204</v>
      </c>
      <c r="E42" s="56"/>
      <c r="F42" s="101"/>
      <c r="G42" s="41"/>
      <c r="H42" s="32" t="s">
        <v>62</v>
      </c>
      <c r="I42" s="53" t="s">
        <v>65</v>
      </c>
      <c r="J42" s="53"/>
      <c r="K42" s="53"/>
      <c r="L42" s="53"/>
      <c r="M42" s="53"/>
      <c r="N42" s="32"/>
      <c r="O42" s="44"/>
      <c r="P42" s="4"/>
      <c r="Q42" s="4"/>
    </row>
    <row r="43" spans="1:18" ht="11.25" customHeight="1" x14ac:dyDescent="0.2">
      <c r="A43" s="96"/>
      <c r="B43" s="96"/>
      <c r="C43" s="96"/>
      <c r="D43" s="96"/>
      <c r="E43" s="90"/>
      <c r="F43" s="99"/>
      <c r="G43" s="42"/>
      <c r="H43" s="32"/>
      <c r="I43" s="53" t="s">
        <v>66</v>
      </c>
      <c r="J43" s="53"/>
      <c r="K43" s="53"/>
      <c r="L43" s="53"/>
      <c r="M43" s="53"/>
      <c r="N43" s="32"/>
      <c r="O43" s="36"/>
      <c r="P43" s="4"/>
      <c r="Q43" s="4"/>
    </row>
    <row r="44" spans="1:18" ht="11.25" customHeight="1" x14ac:dyDescent="0.2">
      <c r="A44" s="159" t="s">
        <v>264</v>
      </c>
      <c r="B44" s="159"/>
      <c r="C44" s="159"/>
      <c r="D44" s="159"/>
      <c r="E44" s="159"/>
      <c r="F44" s="160"/>
      <c r="G44" s="42"/>
      <c r="H44" s="32" t="s">
        <v>62</v>
      </c>
      <c r="I44" s="53" t="s">
        <v>249</v>
      </c>
      <c r="J44" s="53"/>
      <c r="K44" s="53"/>
      <c r="L44" s="53"/>
      <c r="M44" s="53"/>
      <c r="N44" s="32"/>
      <c r="O44" s="51"/>
      <c r="P44" s="4"/>
      <c r="Q44" s="4"/>
    </row>
    <row r="45" spans="1:18" x14ac:dyDescent="0.2">
      <c r="A45" s="159"/>
      <c r="B45" s="159"/>
      <c r="C45" s="159"/>
      <c r="D45" s="159"/>
      <c r="E45" s="159"/>
      <c r="F45" s="161"/>
      <c r="G45" s="42"/>
      <c r="H45" s="32"/>
      <c r="I45" s="53" t="s">
        <v>67</v>
      </c>
      <c r="J45" s="53"/>
      <c r="K45" s="53"/>
      <c r="L45" s="53"/>
      <c r="M45" s="53"/>
      <c r="N45" s="32"/>
      <c r="O45" s="36"/>
      <c r="P45" s="4"/>
      <c r="Q45" s="4"/>
    </row>
    <row r="46" spans="1:18" ht="11.25" customHeight="1" x14ac:dyDescent="0.2">
      <c r="A46" s="159" t="s">
        <v>265</v>
      </c>
      <c r="B46" s="159"/>
      <c r="C46" s="159"/>
      <c r="D46" s="159"/>
      <c r="E46" s="159"/>
      <c r="F46" s="98"/>
      <c r="G46" s="32"/>
      <c r="H46" s="32"/>
      <c r="I46" s="32"/>
      <c r="J46" s="32"/>
      <c r="K46" s="32"/>
      <c r="L46" s="32"/>
      <c r="M46" s="32"/>
      <c r="N46" s="32"/>
      <c r="O46" s="57"/>
      <c r="P46" s="4"/>
      <c r="Q46" s="4"/>
    </row>
    <row r="47" spans="1:18" ht="11.25" customHeight="1" x14ac:dyDescent="0.2">
      <c r="A47" s="159"/>
      <c r="B47" s="159"/>
      <c r="C47" s="159"/>
      <c r="D47" s="159"/>
      <c r="E47" s="159"/>
      <c r="F47" s="160"/>
      <c r="G47" s="58"/>
      <c r="H47" s="40" t="s">
        <v>69</v>
      </c>
      <c r="I47" s="130" t="s">
        <v>70</v>
      </c>
      <c r="J47" s="130"/>
      <c r="K47" s="130"/>
      <c r="L47" s="130"/>
      <c r="M47" s="130"/>
      <c r="N47" s="32"/>
      <c r="O47" s="57"/>
      <c r="P47" s="4"/>
      <c r="Q47" s="4"/>
    </row>
    <row r="48" spans="1:18" x14ac:dyDescent="0.2">
      <c r="A48" s="159"/>
      <c r="B48" s="159"/>
      <c r="C48" s="159"/>
      <c r="D48" s="159"/>
      <c r="E48" s="159"/>
      <c r="F48" s="161"/>
      <c r="G48" s="32"/>
      <c r="H48" s="32"/>
      <c r="I48" s="109" t="s">
        <v>71</v>
      </c>
      <c r="J48" s="109"/>
      <c r="K48" s="109"/>
      <c r="L48" s="109"/>
      <c r="M48" s="109"/>
      <c r="N48" s="109"/>
      <c r="O48" s="57"/>
      <c r="P48" s="4"/>
      <c r="Q48" s="4"/>
    </row>
    <row r="49" spans="1:18" x14ac:dyDescent="0.2">
      <c r="A49" s="137" t="s">
        <v>266</v>
      </c>
      <c r="B49" s="137"/>
      <c r="C49" s="137"/>
      <c r="D49" s="137"/>
      <c r="E49" s="137"/>
      <c r="F49" s="89"/>
      <c r="G49" s="42"/>
      <c r="H49" s="32"/>
      <c r="I49" s="109" t="s">
        <v>72</v>
      </c>
      <c r="J49" s="109"/>
      <c r="K49" s="109"/>
      <c r="L49" s="109"/>
      <c r="M49" s="109"/>
      <c r="N49" s="109"/>
      <c r="O49" s="57"/>
      <c r="P49" s="4"/>
      <c r="Q49" s="4"/>
    </row>
    <row r="50" spans="1:18" x14ac:dyDescent="0.2">
      <c r="A50" s="40" t="s">
        <v>64</v>
      </c>
      <c r="B50" s="134" t="s">
        <v>217</v>
      </c>
      <c r="C50" s="134"/>
      <c r="D50" s="134"/>
      <c r="E50" s="134"/>
      <c r="F50" s="134"/>
      <c r="G50" s="42"/>
      <c r="H50" s="32"/>
      <c r="I50" s="109" t="s">
        <v>73</v>
      </c>
      <c r="J50" s="109"/>
      <c r="K50" s="109"/>
      <c r="L50" s="109"/>
      <c r="M50" s="109"/>
      <c r="N50" s="32"/>
      <c r="O50" s="36"/>
      <c r="P50" s="4"/>
      <c r="Q50" s="4"/>
    </row>
    <row r="51" spans="1:18" ht="12" thickBot="1" x14ac:dyDescent="0.25">
      <c r="A51" s="36"/>
      <c r="B51" s="134" t="s">
        <v>218</v>
      </c>
      <c r="C51" s="134"/>
      <c r="D51" s="134"/>
      <c r="E51" s="134"/>
      <c r="F51" s="134"/>
      <c r="G51" s="42"/>
      <c r="H51" s="32"/>
      <c r="I51" s="32"/>
      <c r="J51" s="32"/>
      <c r="K51" s="32"/>
      <c r="L51" s="32"/>
      <c r="M51" s="32"/>
      <c r="N51" s="32"/>
      <c r="O51" s="51"/>
      <c r="P51" s="4"/>
      <c r="Q51" s="4"/>
      <c r="R51" s="4"/>
    </row>
    <row r="52" spans="1:18" ht="12" thickBot="1" x14ac:dyDescent="0.25">
      <c r="A52" s="36"/>
      <c r="B52" s="135" t="s">
        <v>255</v>
      </c>
      <c r="C52" s="135"/>
      <c r="D52" s="135"/>
      <c r="E52" s="135"/>
      <c r="F52" s="135"/>
      <c r="G52" s="60"/>
      <c r="H52" s="32"/>
      <c r="I52" s="11" t="e">
        <f>F70</f>
        <v>#DIV/0!</v>
      </c>
      <c r="J52" s="46" t="s">
        <v>74</v>
      </c>
      <c r="K52" s="12">
        <f>M18</f>
        <v>0</v>
      </c>
      <c r="L52" s="46" t="s">
        <v>27</v>
      </c>
      <c r="M52" s="21" t="e">
        <f>IF(I52-K52&gt;0, I52-K52, 0)</f>
        <v>#DIV/0!</v>
      </c>
      <c r="N52" s="32"/>
      <c r="O52" s="36"/>
      <c r="P52" s="4"/>
      <c r="Q52" s="4"/>
      <c r="R52" s="4"/>
    </row>
    <row r="53" spans="1:18" x14ac:dyDescent="0.2">
      <c r="A53" s="36"/>
      <c r="B53" s="135" t="s">
        <v>256</v>
      </c>
      <c r="C53" s="135"/>
      <c r="D53" s="135"/>
      <c r="E53" s="135"/>
      <c r="F53" s="135"/>
      <c r="G53" s="135"/>
      <c r="H53" s="32"/>
      <c r="I53" s="39" t="s">
        <v>60</v>
      </c>
      <c r="J53" s="39"/>
      <c r="K53" s="39" t="s">
        <v>75</v>
      </c>
      <c r="L53" s="32"/>
      <c r="M53" s="61" t="s">
        <v>76</v>
      </c>
      <c r="N53" s="32"/>
      <c r="O53" s="57"/>
      <c r="P53" s="4"/>
      <c r="Q53" s="4"/>
      <c r="R53" s="4"/>
    </row>
    <row r="54" spans="1:18" x14ac:dyDescent="0.2">
      <c r="A54" s="32"/>
      <c r="B54" s="135"/>
      <c r="C54" s="135"/>
      <c r="D54" s="135"/>
      <c r="E54" s="135"/>
      <c r="F54" s="135"/>
      <c r="G54" s="32"/>
      <c r="H54" s="32"/>
      <c r="I54" s="39"/>
      <c r="J54" s="39"/>
      <c r="K54" s="39"/>
      <c r="L54" s="32"/>
      <c r="M54" s="61"/>
      <c r="N54" s="32"/>
      <c r="O54" s="57"/>
      <c r="P54" s="4"/>
      <c r="Q54" s="4"/>
      <c r="R54" s="4"/>
    </row>
    <row r="55" spans="1:18" ht="5.0999999999999996" customHeight="1" x14ac:dyDescent="0.2">
      <c r="A55" s="32"/>
      <c r="B55" s="62"/>
      <c r="C55" s="59"/>
      <c r="D55" s="59"/>
      <c r="E55" s="59"/>
      <c r="F55" s="59"/>
      <c r="G55" s="32"/>
      <c r="H55" s="32"/>
      <c r="I55" s="32"/>
      <c r="J55" s="32"/>
      <c r="K55" s="32"/>
      <c r="L55" s="32"/>
      <c r="M55" s="32"/>
      <c r="N55" s="32"/>
      <c r="O55" s="36"/>
      <c r="P55" s="4"/>
      <c r="Q55" s="4"/>
      <c r="R55" s="4"/>
    </row>
    <row r="56" spans="1:18" x14ac:dyDescent="0.2">
      <c r="A56" s="32"/>
      <c r="B56" s="95">
        <f>IF((D40-(B40-1)-F44)=1,0,(D40-(B40-1)-F44))</f>
        <v>0</v>
      </c>
      <c r="C56" s="46" t="s">
        <v>68</v>
      </c>
      <c r="D56" s="95">
        <f>IF((F40-(B40-1)-F44-F47)=1,0,(F40-(B40-1)-F44-F47))</f>
        <v>0</v>
      </c>
      <c r="E56" s="46" t="s">
        <v>27</v>
      </c>
      <c r="F56" s="9" t="e">
        <f>ROUND(B56/D56,3)</f>
        <v>#DIV/0!</v>
      </c>
      <c r="G56" s="47"/>
      <c r="H56" s="131" t="s">
        <v>224</v>
      </c>
      <c r="I56" s="131"/>
      <c r="J56" s="131"/>
      <c r="K56" s="131"/>
      <c r="L56" s="131"/>
      <c r="M56" s="131"/>
      <c r="N56" s="63"/>
      <c r="O56" s="57"/>
      <c r="P56" s="4"/>
      <c r="Q56" s="4"/>
      <c r="R56" s="4"/>
    </row>
    <row r="57" spans="1:18" ht="22.5" customHeight="1" x14ac:dyDescent="0.2">
      <c r="A57" s="32"/>
      <c r="B57" s="93" t="s">
        <v>261</v>
      </c>
      <c r="C57" s="39"/>
      <c r="D57" s="93" t="s">
        <v>262</v>
      </c>
      <c r="E57" s="136" t="s">
        <v>254</v>
      </c>
      <c r="F57" s="136"/>
      <c r="G57" s="33"/>
      <c r="H57" s="132" t="s">
        <v>225</v>
      </c>
      <c r="I57" s="133"/>
      <c r="J57" s="133"/>
      <c r="K57" s="133"/>
      <c r="L57" s="133"/>
      <c r="M57" s="133"/>
      <c r="N57" s="63"/>
      <c r="O57" s="36"/>
      <c r="P57" s="4"/>
      <c r="Q57" s="4"/>
      <c r="R57" s="4"/>
    </row>
    <row r="58" spans="1:18" x14ac:dyDescent="0.2">
      <c r="A58" s="32" t="s">
        <v>62</v>
      </c>
      <c r="B58" s="109" t="s">
        <v>219</v>
      </c>
      <c r="C58" s="109"/>
      <c r="D58" s="109"/>
      <c r="E58" s="109"/>
      <c r="F58" s="109"/>
      <c r="G58" s="33"/>
      <c r="H58" s="32"/>
      <c r="I58" s="35"/>
      <c r="J58" s="32"/>
      <c r="K58" s="32"/>
      <c r="L58" s="32"/>
      <c r="M58" s="32"/>
      <c r="N58" s="32"/>
      <c r="O58" s="32"/>
    </row>
    <row r="59" spans="1:18" x14ac:dyDescent="0.2">
      <c r="A59" s="32"/>
      <c r="B59" s="32" t="s">
        <v>220</v>
      </c>
      <c r="C59" s="32"/>
      <c r="D59" s="32"/>
      <c r="E59" s="32"/>
      <c r="F59" s="32"/>
      <c r="G59" s="33"/>
      <c r="H59" s="32"/>
      <c r="I59" s="32"/>
      <c r="J59" s="32"/>
      <c r="K59" s="32"/>
      <c r="L59" s="32"/>
      <c r="M59" s="32"/>
      <c r="N59" s="32"/>
      <c r="O59" s="32"/>
    </row>
    <row r="60" spans="1:18" ht="11.25" customHeight="1" x14ac:dyDescent="0.2">
      <c r="A60" s="32" t="s">
        <v>62</v>
      </c>
      <c r="B60" s="42" t="s">
        <v>221</v>
      </c>
      <c r="C60" s="42"/>
      <c r="D60" s="42"/>
      <c r="E60" s="42"/>
      <c r="F60" s="42"/>
      <c r="G60" s="61"/>
      <c r="H60" s="40" t="s">
        <v>79</v>
      </c>
      <c r="I60" s="130" t="s">
        <v>80</v>
      </c>
      <c r="J60" s="130"/>
      <c r="K60" s="130"/>
      <c r="L60" s="130"/>
      <c r="M60" s="130"/>
      <c r="N60" s="32"/>
      <c r="O60" s="32"/>
    </row>
    <row r="61" spans="1:18" x14ac:dyDescent="0.2">
      <c r="A61" s="32"/>
      <c r="B61" s="108" t="s">
        <v>222</v>
      </c>
      <c r="C61" s="108"/>
      <c r="D61" s="108"/>
      <c r="E61" s="108"/>
      <c r="F61" s="108"/>
      <c r="G61" s="108"/>
      <c r="H61" s="32"/>
      <c r="I61" s="109" t="s">
        <v>82</v>
      </c>
      <c r="J61" s="109"/>
      <c r="K61" s="109"/>
      <c r="L61" s="109"/>
      <c r="M61" s="109"/>
      <c r="N61" s="109"/>
      <c r="O61" s="32"/>
    </row>
    <row r="62" spans="1:18" ht="12" thickBot="1" x14ac:dyDescent="0.25">
      <c r="A62" s="32"/>
      <c r="B62" s="108"/>
      <c r="C62" s="108"/>
      <c r="D62" s="108"/>
      <c r="E62" s="108"/>
      <c r="F62" s="108"/>
      <c r="G62" s="108"/>
      <c r="H62" s="32"/>
      <c r="I62" s="42" t="s">
        <v>84</v>
      </c>
      <c r="J62" s="42"/>
      <c r="K62" s="42"/>
      <c r="L62" s="42"/>
      <c r="M62" s="42"/>
      <c r="N62" s="42"/>
      <c r="O62" s="32"/>
    </row>
    <row r="63" spans="1:18" ht="12" thickBot="1" x14ac:dyDescent="0.25">
      <c r="A63" s="32"/>
      <c r="B63" s="109"/>
      <c r="C63" s="109"/>
      <c r="D63" s="109"/>
      <c r="E63" s="40" t="s">
        <v>64</v>
      </c>
      <c r="F63" s="10" t="e">
        <f>IF(F56&gt;0.6, 1, F56)</f>
        <v>#DIV/0!</v>
      </c>
      <c r="G63" s="32"/>
      <c r="H63" s="32"/>
      <c r="I63" s="42" t="s">
        <v>85</v>
      </c>
      <c r="J63" s="42"/>
      <c r="K63" s="42"/>
      <c r="L63" s="42"/>
      <c r="M63" s="42"/>
      <c r="N63" s="42"/>
      <c r="O63" s="32"/>
    </row>
    <row r="64" spans="1:18" ht="12" thickBot="1" x14ac:dyDescent="0.25">
      <c r="A64" s="32"/>
      <c r="B64" s="42"/>
      <c r="C64" s="42"/>
      <c r="D64" s="42"/>
      <c r="E64" s="40"/>
      <c r="F64" s="58"/>
      <c r="G64" s="32"/>
      <c r="H64" s="32"/>
      <c r="I64" s="42" t="s">
        <v>89</v>
      </c>
      <c r="J64" s="42"/>
      <c r="K64" s="42"/>
      <c r="L64" s="42"/>
      <c r="M64" s="42"/>
      <c r="N64" s="42"/>
      <c r="O64" s="32"/>
    </row>
    <row r="65" spans="1:15" ht="12" thickBot="1" x14ac:dyDescent="0.25">
      <c r="A65" s="105" t="s">
        <v>53</v>
      </c>
      <c r="B65" s="106"/>
      <c r="C65" s="106"/>
      <c r="D65" s="106"/>
      <c r="E65" s="106"/>
      <c r="F65" s="106"/>
      <c r="G65" s="107"/>
      <c r="H65" s="32"/>
      <c r="I65" s="32"/>
      <c r="J65" s="32"/>
      <c r="K65" s="32"/>
      <c r="L65" s="32"/>
      <c r="M65" s="32"/>
      <c r="N65" s="32"/>
      <c r="O65" s="32"/>
    </row>
    <row r="66" spans="1:15" ht="12" thickBot="1" x14ac:dyDescent="0.25">
      <c r="A66" s="108" t="s">
        <v>54</v>
      </c>
      <c r="B66" s="108"/>
      <c r="C66" s="108"/>
      <c r="D66" s="108"/>
      <c r="E66" s="108"/>
      <c r="F66" s="108"/>
      <c r="G66" s="32"/>
      <c r="H66" s="32"/>
      <c r="I66" s="13">
        <f>M18</f>
        <v>0</v>
      </c>
      <c r="J66" s="46" t="s">
        <v>74</v>
      </c>
      <c r="K66" s="14" t="e">
        <f>F70</f>
        <v>#DIV/0!</v>
      </c>
      <c r="L66" s="46" t="s">
        <v>27</v>
      </c>
      <c r="M66" s="15" t="e">
        <f>IF(I66-K66&gt;0, I66-K66, 0)</f>
        <v>#DIV/0!</v>
      </c>
      <c r="N66" s="32"/>
      <c r="O66" s="32"/>
    </row>
    <row r="67" spans="1:15" x14ac:dyDescent="0.2">
      <c r="A67" s="108" t="s">
        <v>55</v>
      </c>
      <c r="B67" s="108"/>
      <c r="C67" s="108"/>
      <c r="D67" s="108"/>
      <c r="E67" s="108"/>
      <c r="F67" s="108"/>
      <c r="G67" s="32"/>
      <c r="H67" s="32"/>
      <c r="I67" s="39" t="s">
        <v>75</v>
      </c>
      <c r="J67" s="39"/>
      <c r="K67" s="39" t="s">
        <v>60</v>
      </c>
      <c r="L67" s="32"/>
      <c r="M67" s="61" t="s">
        <v>86</v>
      </c>
      <c r="N67" s="32"/>
      <c r="O67" s="32"/>
    </row>
    <row r="68" spans="1:15" x14ac:dyDescent="0.2">
      <c r="A68" s="108" t="s">
        <v>56</v>
      </c>
      <c r="B68" s="108"/>
      <c r="C68" s="108"/>
      <c r="D68" s="108"/>
      <c r="E68" s="108"/>
      <c r="F68" s="108"/>
      <c r="G68" s="32"/>
      <c r="H68" s="32"/>
      <c r="I68" s="39"/>
      <c r="J68" s="39"/>
      <c r="K68" s="39"/>
      <c r="L68" s="32"/>
      <c r="M68" s="61"/>
      <c r="N68" s="32"/>
      <c r="O68" s="32"/>
    </row>
    <row r="69" spans="1:15" x14ac:dyDescent="0.2">
      <c r="A69" s="32"/>
      <c r="B69" s="32"/>
      <c r="C69" s="32"/>
      <c r="D69" s="32"/>
      <c r="E69" s="32"/>
      <c r="F69" s="32"/>
      <c r="G69" s="32"/>
      <c r="H69" s="32"/>
      <c r="I69" s="39"/>
      <c r="J69" s="39"/>
      <c r="K69" s="39"/>
      <c r="L69" s="32"/>
      <c r="M69" s="61"/>
      <c r="N69" s="32"/>
      <c r="O69" s="32"/>
    </row>
    <row r="70" spans="1:15" x14ac:dyDescent="0.2">
      <c r="A70" s="32"/>
      <c r="B70" s="9" t="e">
        <f>F63</f>
        <v>#DIV/0!</v>
      </c>
      <c r="C70" s="46" t="s">
        <v>57</v>
      </c>
      <c r="D70" s="11">
        <f>M36</f>
        <v>0</v>
      </c>
      <c r="E70" s="46" t="s">
        <v>27</v>
      </c>
      <c r="F70" s="11" t="e">
        <f>B70*D70</f>
        <v>#DIV/0!</v>
      </c>
      <c r="G70" s="32"/>
      <c r="H70" s="32"/>
      <c r="I70" s="39"/>
      <c r="J70" s="39"/>
      <c r="K70" s="39"/>
      <c r="L70" s="32"/>
      <c r="M70" s="61"/>
      <c r="N70" s="32"/>
      <c r="O70" s="32"/>
    </row>
    <row r="71" spans="1:15" x14ac:dyDescent="0.2">
      <c r="A71" s="32"/>
      <c r="B71" s="39" t="s">
        <v>58</v>
      </c>
      <c r="C71" s="39"/>
      <c r="D71" s="39" t="s">
        <v>59</v>
      </c>
      <c r="E71" s="32"/>
      <c r="F71" s="61" t="s">
        <v>60</v>
      </c>
      <c r="G71" s="32"/>
      <c r="H71" s="32"/>
      <c r="I71" s="39"/>
      <c r="J71" s="39"/>
      <c r="K71" s="39"/>
      <c r="L71" s="32"/>
      <c r="M71" s="61"/>
      <c r="N71" s="32"/>
      <c r="O71" s="32"/>
    </row>
    <row r="72" spans="1:15" x14ac:dyDescent="0.2">
      <c r="A72" s="32"/>
      <c r="B72" s="32"/>
      <c r="C72" s="32"/>
      <c r="D72" s="32"/>
      <c r="E72" s="32"/>
      <c r="F72" s="32"/>
      <c r="G72" s="32"/>
      <c r="H72" s="32"/>
      <c r="I72" s="39"/>
      <c r="J72" s="39"/>
      <c r="K72" s="39"/>
      <c r="L72" s="32"/>
      <c r="M72" s="61"/>
      <c r="N72" s="32"/>
      <c r="O72" s="32"/>
    </row>
    <row r="73" spans="1:15" x14ac:dyDescent="0.2">
      <c r="A73" s="129"/>
      <c r="B73" s="129"/>
      <c r="C73" s="129"/>
      <c r="D73" s="129"/>
      <c r="E73" s="129"/>
      <c r="F73" s="129"/>
      <c r="G73" s="63"/>
      <c r="H73" s="32"/>
      <c r="I73" s="32"/>
      <c r="J73" s="32"/>
      <c r="K73" s="32"/>
      <c r="L73" s="32"/>
      <c r="M73" s="32"/>
      <c r="N73" s="32"/>
      <c r="O73" s="32"/>
    </row>
    <row r="74" spans="1:15" x14ac:dyDescent="0.2">
      <c r="A74" s="111" t="s">
        <v>0</v>
      </c>
      <c r="B74" s="111"/>
      <c r="C74" s="32"/>
      <c r="D74" s="112">
        <f>D3</f>
        <v>0</v>
      </c>
      <c r="E74" s="113"/>
      <c r="F74" s="114"/>
      <c r="G74" s="33"/>
      <c r="H74" s="32"/>
      <c r="I74" s="34" t="s">
        <v>1</v>
      </c>
      <c r="J74" s="32"/>
      <c r="K74" s="115">
        <f>K3</f>
        <v>0</v>
      </c>
      <c r="L74" s="116"/>
      <c r="M74" s="117"/>
      <c r="N74" s="32"/>
      <c r="O74" s="32"/>
    </row>
    <row r="75" spans="1:15" ht="5.0999999999999996" customHeight="1" thickBot="1" x14ac:dyDescent="0.25">
      <c r="A75" s="32"/>
      <c r="B75" s="39"/>
      <c r="C75" s="39"/>
      <c r="D75" s="39"/>
      <c r="E75" s="32"/>
      <c r="F75" s="61"/>
      <c r="G75" s="32"/>
      <c r="H75" s="32"/>
      <c r="I75" s="32"/>
      <c r="J75" s="32"/>
      <c r="K75" s="32"/>
      <c r="L75" s="32"/>
      <c r="M75" s="32"/>
      <c r="N75" s="32"/>
      <c r="O75" s="32"/>
    </row>
    <row r="76" spans="1:15" ht="12" thickBot="1" x14ac:dyDescent="0.25">
      <c r="A76" s="126" t="s">
        <v>94</v>
      </c>
      <c r="B76" s="127"/>
      <c r="C76" s="127"/>
      <c r="D76" s="127"/>
      <c r="E76" s="127"/>
      <c r="F76" s="128"/>
      <c r="G76" s="32"/>
      <c r="H76" s="48" t="s">
        <v>90</v>
      </c>
      <c r="I76" s="49"/>
      <c r="J76" s="49"/>
      <c r="K76" s="49"/>
      <c r="L76" s="49"/>
      <c r="M76" s="50"/>
      <c r="N76" s="32"/>
      <c r="O76" s="32"/>
    </row>
    <row r="77" spans="1:15" ht="12" thickBot="1" x14ac:dyDescent="0.25">
      <c r="A77" s="155" t="s">
        <v>95</v>
      </c>
      <c r="B77" s="156"/>
      <c r="C77" s="156"/>
      <c r="D77" s="156"/>
      <c r="E77" s="156"/>
      <c r="F77" s="157"/>
      <c r="G77" s="32"/>
      <c r="H77" s="33" t="s">
        <v>91</v>
      </c>
      <c r="I77" s="33"/>
      <c r="J77" s="33"/>
      <c r="K77" s="33"/>
      <c r="L77" s="33"/>
      <c r="M77" s="33"/>
      <c r="N77" s="32"/>
      <c r="O77" s="32"/>
    </row>
    <row r="78" spans="1:15" x14ac:dyDescent="0.2">
      <c r="A78" s="32"/>
      <c r="B78" s="32"/>
      <c r="C78" s="32"/>
      <c r="D78" s="32"/>
      <c r="E78" s="32"/>
      <c r="F78" s="32"/>
      <c r="G78" s="32"/>
      <c r="H78" s="42" t="s">
        <v>92</v>
      </c>
      <c r="I78" s="42"/>
      <c r="J78" s="42"/>
      <c r="K78" s="42"/>
      <c r="L78" s="42"/>
      <c r="M78" s="42"/>
      <c r="N78" s="32"/>
      <c r="O78" s="32"/>
    </row>
    <row r="79" spans="1:15" x14ac:dyDescent="0.2">
      <c r="A79" s="40" t="s">
        <v>96</v>
      </c>
      <c r="B79" s="35" t="s">
        <v>97</v>
      </c>
      <c r="C79" s="32"/>
      <c r="D79" s="64" t="s">
        <v>205</v>
      </c>
      <c r="E79" s="32"/>
      <c r="F79" s="27"/>
      <c r="G79" s="32"/>
      <c r="H79" s="42" t="s">
        <v>93</v>
      </c>
      <c r="I79" s="42"/>
      <c r="J79" s="42"/>
      <c r="K79" s="42"/>
      <c r="L79" s="42"/>
      <c r="M79" s="42"/>
      <c r="N79" s="32"/>
      <c r="O79" s="32"/>
    </row>
    <row r="80" spans="1:15" x14ac:dyDescent="0.2">
      <c r="A80" s="32"/>
      <c r="B80" s="35" t="s">
        <v>98</v>
      </c>
      <c r="C80" s="32"/>
      <c r="D80" s="64" t="s">
        <v>206</v>
      </c>
      <c r="E80" s="32"/>
      <c r="F80" s="27"/>
      <c r="G80" s="32"/>
      <c r="H80" s="42"/>
      <c r="I80" s="42"/>
      <c r="J80" s="42"/>
      <c r="K80" s="42"/>
      <c r="L80" s="42"/>
      <c r="M80" s="42"/>
      <c r="N80" s="32"/>
      <c r="O80" s="32"/>
    </row>
    <row r="81" spans="1:15" x14ac:dyDescent="0.2">
      <c r="A81" s="32"/>
      <c r="B81" s="35" t="s">
        <v>100</v>
      </c>
      <c r="C81" s="32"/>
      <c r="D81" s="64" t="s">
        <v>99</v>
      </c>
      <c r="E81" s="32"/>
      <c r="F81" s="27"/>
      <c r="G81" s="32"/>
      <c r="H81" s="42" t="s">
        <v>228</v>
      </c>
      <c r="I81" s="42"/>
      <c r="J81" s="42"/>
      <c r="K81" s="42"/>
      <c r="L81" s="42"/>
      <c r="M81" s="42"/>
      <c r="N81" s="32"/>
      <c r="O81" s="32"/>
    </row>
    <row r="82" spans="1:15" x14ac:dyDescent="0.2">
      <c r="A82" s="32"/>
      <c r="B82" s="32"/>
      <c r="C82" s="32"/>
      <c r="D82" s="64" t="s">
        <v>101</v>
      </c>
      <c r="E82" s="32"/>
      <c r="F82" s="27"/>
      <c r="G82" s="32"/>
      <c r="H82" s="42" t="s">
        <v>229</v>
      </c>
      <c r="I82" s="42"/>
      <c r="J82" s="42"/>
      <c r="K82" s="42"/>
      <c r="L82" s="42"/>
      <c r="M82" s="42"/>
      <c r="N82" s="32"/>
      <c r="O82" s="32"/>
    </row>
    <row r="83" spans="1:15" x14ac:dyDescent="0.2">
      <c r="A83" s="32"/>
      <c r="B83" s="32"/>
      <c r="C83" s="32"/>
      <c r="D83" s="64" t="s">
        <v>105</v>
      </c>
      <c r="E83" s="32"/>
      <c r="F83" s="27"/>
      <c r="G83" s="32"/>
      <c r="H83" s="42" t="s">
        <v>230</v>
      </c>
      <c r="I83" s="42"/>
      <c r="J83" s="42"/>
      <c r="K83" s="42"/>
      <c r="L83" s="42"/>
      <c r="M83" s="42"/>
      <c r="N83" s="47"/>
      <c r="O83" s="32"/>
    </row>
    <row r="84" spans="1:15" x14ac:dyDescent="0.2">
      <c r="A84" s="32"/>
      <c r="B84" s="32"/>
      <c r="C84" s="32"/>
      <c r="D84" s="64" t="s">
        <v>105</v>
      </c>
      <c r="E84" s="32"/>
      <c r="F84" s="27"/>
      <c r="G84" s="32"/>
      <c r="H84" s="42" t="s">
        <v>231</v>
      </c>
      <c r="I84" s="42"/>
      <c r="J84" s="42"/>
      <c r="K84" s="42"/>
      <c r="L84" s="42"/>
      <c r="M84" s="42"/>
      <c r="N84" s="33"/>
      <c r="O84" s="32"/>
    </row>
    <row r="85" spans="1:15" x14ac:dyDescent="0.2">
      <c r="A85" s="109" t="s">
        <v>108</v>
      </c>
      <c r="B85" s="109"/>
      <c r="C85" s="109"/>
      <c r="D85" s="109"/>
      <c r="E85" s="32"/>
      <c r="F85" s="45"/>
      <c r="G85" s="32"/>
      <c r="H85" s="42"/>
      <c r="I85" s="42"/>
      <c r="J85" s="42"/>
      <c r="K85" s="42"/>
      <c r="L85" s="42"/>
      <c r="M85" s="42"/>
      <c r="N85" s="42"/>
      <c r="O85" s="32"/>
    </row>
    <row r="86" spans="1:15" ht="11.25" customHeight="1" x14ac:dyDescent="0.2">
      <c r="A86" s="109" t="s">
        <v>110</v>
      </c>
      <c r="B86" s="109"/>
      <c r="C86" s="109"/>
      <c r="D86" s="109"/>
      <c r="E86" s="40" t="s">
        <v>96</v>
      </c>
      <c r="F86" s="16">
        <f>SUM(F79:F84)</f>
        <v>0</v>
      </c>
      <c r="G86" s="32"/>
      <c r="H86" s="32"/>
      <c r="I86" s="11">
        <f>F32</f>
        <v>0</v>
      </c>
      <c r="J86" s="65" t="s">
        <v>74</v>
      </c>
      <c r="K86" s="11" t="e">
        <f>F114</f>
        <v>#DIV/0!</v>
      </c>
      <c r="L86" s="65" t="s">
        <v>27</v>
      </c>
      <c r="M86" s="11" t="e">
        <f>I86-K86</f>
        <v>#DIV/0!</v>
      </c>
      <c r="N86" s="42"/>
      <c r="O86" s="32"/>
    </row>
    <row r="87" spans="1:15" x14ac:dyDescent="0.2">
      <c r="A87" s="32"/>
      <c r="B87" s="32"/>
      <c r="C87" s="32"/>
      <c r="D87" s="32"/>
      <c r="E87" s="32"/>
      <c r="F87" s="32"/>
      <c r="G87" s="32"/>
      <c r="H87" s="32"/>
      <c r="I87" s="39" t="s">
        <v>102</v>
      </c>
      <c r="J87" s="32"/>
      <c r="K87" s="39" t="s">
        <v>103</v>
      </c>
      <c r="L87" s="32"/>
      <c r="M87" s="61" t="s">
        <v>104</v>
      </c>
      <c r="N87" s="42"/>
      <c r="O87" s="32"/>
    </row>
    <row r="88" spans="1:15" x14ac:dyDescent="0.2">
      <c r="A88" s="40" t="s">
        <v>112</v>
      </c>
      <c r="B88" s="130" t="s">
        <v>113</v>
      </c>
      <c r="C88" s="130"/>
      <c r="D88" s="130"/>
      <c r="E88" s="130"/>
      <c r="F88" s="130"/>
      <c r="G88" s="32"/>
      <c r="H88" s="32"/>
      <c r="I88" s="39"/>
      <c r="J88" s="32"/>
      <c r="K88" s="39"/>
      <c r="L88" s="32"/>
      <c r="M88" s="61"/>
      <c r="N88" s="42"/>
      <c r="O88" s="32"/>
    </row>
    <row r="89" spans="1:15" x14ac:dyDescent="0.2">
      <c r="A89" s="32"/>
      <c r="B89" s="9">
        <v>1</v>
      </c>
      <c r="C89" s="66" t="s">
        <v>74</v>
      </c>
      <c r="D89" s="9" t="e">
        <f>B70</f>
        <v>#DIV/0!</v>
      </c>
      <c r="E89" s="66" t="s">
        <v>27</v>
      </c>
      <c r="F89" s="9" t="e">
        <f>B89-D89</f>
        <v>#DIV/0!</v>
      </c>
      <c r="G89" s="32"/>
      <c r="H89" s="32" t="s">
        <v>62</v>
      </c>
      <c r="I89" s="53" t="s">
        <v>251</v>
      </c>
      <c r="J89" s="53"/>
      <c r="K89" s="53"/>
      <c r="L89" s="53"/>
      <c r="M89" s="53"/>
      <c r="N89" s="42"/>
      <c r="O89" s="32"/>
    </row>
    <row r="90" spans="1:15" x14ac:dyDescent="0.2">
      <c r="A90" s="32"/>
      <c r="B90" s="32"/>
      <c r="C90" s="32"/>
      <c r="D90" s="39" t="s">
        <v>58</v>
      </c>
      <c r="E90" s="32"/>
      <c r="F90" s="61" t="s">
        <v>117</v>
      </c>
      <c r="G90" s="32"/>
      <c r="H90" s="32"/>
      <c r="I90" s="42" t="s">
        <v>106</v>
      </c>
      <c r="J90" s="42"/>
      <c r="K90" s="42"/>
      <c r="L90" s="42"/>
      <c r="M90" s="42"/>
      <c r="N90" s="42"/>
      <c r="O90" s="32"/>
    </row>
    <row r="91" spans="1:15" x14ac:dyDescent="0.2">
      <c r="A91" s="40" t="s">
        <v>119</v>
      </c>
      <c r="B91" s="130" t="s">
        <v>120</v>
      </c>
      <c r="C91" s="130"/>
      <c r="D91" s="130"/>
      <c r="E91" s="130"/>
      <c r="F91" s="130"/>
      <c r="G91" s="32"/>
      <c r="H91" s="32"/>
      <c r="I91" s="42" t="s">
        <v>107</v>
      </c>
      <c r="J91" s="42"/>
      <c r="K91" s="42"/>
      <c r="L91" s="42"/>
      <c r="M91" s="42"/>
      <c r="N91" s="42"/>
      <c r="O91" s="32"/>
    </row>
    <row r="92" spans="1:15" x14ac:dyDescent="0.2">
      <c r="A92" s="32"/>
      <c r="B92" s="109" t="s">
        <v>122</v>
      </c>
      <c r="C92" s="109"/>
      <c r="D92" s="109"/>
      <c r="E92" s="109"/>
      <c r="F92" s="109"/>
      <c r="G92" s="32"/>
      <c r="H92" s="32" t="s">
        <v>62</v>
      </c>
      <c r="I92" s="53" t="s">
        <v>109</v>
      </c>
      <c r="J92" s="53"/>
      <c r="K92" s="53"/>
      <c r="L92" s="53"/>
      <c r="M92" s="53"/>
      <c r="N92" s="32"/>
      <c r="O92" s="32"/>
    </row>
    <row r="93" spans="1:15" ht="12" thickBot="1" x14ac:dyDescent="0.25">
      <c r="A93" s="32"/>
      <c r="B93" s="109" t="s">
        <v>123</v>
      </c>
      <c r="C93" s="109"/>
      <c r="D93" s="109"/>
      <c r="E93" s="109"/>
      <c r="F93" s="109"/>
      <c r="G93" s="32"/>
      <c r="H93" s="32"/>
      <c r="I93" s="32"/>
      <c r="J93" s="32"/>
      <c r="K93" s="32"/>
      <c r="L93" s="32"/>
      <c r="M93" s="32"/>
      <c r="N93" s="32"/>
      <c r="O93" s="32"/>
    </row>
    <row r="94" spans="1:15" ht="12" thickBot="1" x14ac:dyDescent="0.25">
      <c r="A94" s="32"/>
      <c r="B94" s="17">
        <f>SUM(F79:F84)</f>
        <v>0</v>
      </c>
      <c r="C94" s="46" t="s">
        <v>57</v>
      </c>
      <c r="D94" s="9" t="e">
        <f>F89</f>
        <v>#DIV/0!</v>
      </c>
      <c r="E94" s="46" t="s">
        <v>27</v>
      </c>
      <c r="F94" s="15" t="e">
        <f>B94*D94</f>
        <v>#DIV/0!</v>
      </c>
      <c r="G94" s="32"/>
      <c r="H94" s="48" t="s">
        <v>111</v>
      </c>
      <c r="I94" s="49"/>
      <c r="J94" s="49"/>
      <c r="K94" s="49"/>
      <c r="L94" s="49"/>
      <c r="M94" s="50"/>
      <c r="N94" s="32"/>
      <c r="O94" s="32"/>
    </row>
    <row r="95" spans="1:15" x14ac:dyDescent="0.2">
      <c r="A95" s="32"/>
      <c r="B95" s="39" t="s">
        <v>127</v>
      </c>
      <c r="C95" s="32"/>
      <c r="D95" s="39" t="s">
        <v>117</v>
      </c>
      <c r="E95" s="32"/>
      <c r="F95" s="61" t="s">
        <v>128</v>
      </c>
      <c r="G95" s="32"/>
      <c r="H95" s="40" t="s">
        <v>114</v>
      </c>
      <c r="I95" s="51" t="s">
        <v>115</v>
      </c>
      <c r="J95" s="51"/>
      <c r="K95" s="51"/>
      <c r="L95" s="51"/>
      <c r="M95" s="51"/>
      <c r="N95" s="32"/>
      <c r="O95" s="32"/>
    </row>
    <row r="96" spans="1:15" x14ac:dyDescent="0.2">
      <c r="A96" s="40" t="s">
        <v>130</v>
      </c>
      <c r="B96" s="130" t="s">
        <v>207</v>
      </c>
      <c r="C96" s="130"/>
      <c r="D96" s="130"/>
      <c r="E96" s="130"/>
      <c r="F96" s="130"/>
      <c r="G96" s="32"/>
      <c r="H96" s="32"/>
      <c r="I96" s="42" t="s">
        <v>116</v>
      </c>
      <c r="J96" s="42"/>
      <c r="K96" s="42"/>
      <c r="L96" s="42"/>
      <c r="M96" s="42"/>
      <c r="N96" s="32"/>
      <c r="O96" s="32"/>
    </row>
    <row r="97" spans="1:15" x14ac:dyDescent="0.2">
      <c r="A97" s="32"/>
      <c r="B97" s="109" t="s">
        <v>132</v>
      </c>
      <c r="C97" s="109"/>
      <c r="D97" s="109"/>
      <c r="E97" s="109"/>
      <c r="F97" s="109"/>
      <c r="G97" s="32"/>
      <c r="H97" s="32"/>
      <c r="I97" s="42" t="s">
        <v>118</v>
      </c>
      <c r="J97" s="42"/>
      <c r="K97" s="42"/>
      <c r="L97" s="42"/>
      <c r="M97" s="42"/>
      <c r="N97" s="32"/>
      <c r="O97" s="32"/>
    </row>
    <row r="98" spans="1:15" x14ac:dyDescent="0.2">
      <c r="A98" s="32"/>
      <c r="B98" s="109" t="s">
        <v>134</v>
      </c>
      <c r="C98" s="109"/>
      <c r="D98" s="109"/>
      <c r="E98" s="109"/>
      <c r="F98" s="109"/>
      <c r="G98" s="32"/>
      <c r="H98" s="32"/>
      <c r="I98" s="42" t="s">
        <v>121</v>
      </c>
      <c r="J98" s="42"/>
      <c r="K98" s="42"/>
      <c r="L98" s="42"/>
      <c r="M98" s="42"/>
      <c r="N98" s="32"/>
      <c r="O98" s="32"/>
    </row>
    <row r="99" spans="1:15" ht="12" thickBot="1" x14ac:dyDescent="0.25">
      <c r="A99" s="32"/>
      <c r="B99" s="109" t="s">
        <v>135</v>
      </c>
      <c r="C99" s="109"/>
      <c r="D99" s="109"/>
      <c r="E99" s="109"/>
      <c r="F99" s="109"/>
      <c r="G99" s="32"/>
      <c r="H99" s="32"/>
      <c r="I99" s="42"/>
      <c r="J99" s="42"/>
      <c r="K99" s="42"/>
      <c r="L99" s="42"/>
      <c r="M99" s="42"/>
      <c r="N99" s="47"/>
      <c r="O99" s="32"/>
    </row>
    <row r="100" spans="1:15" ht="12" thickBot="1" x14ac:dyDescent="0.25">
      <c r="A100" s="32"/>
      <c r="B100" s="32"/>
      <c r="C100" s="32"/>
      <c r="D100" s="32"/>
      <c r="E100" s="40" t="s">
        <v>130</v>
      </c>
      <c r="F100" s="28" t="e">
        <f>IF(M66&lt;F94,M66, F94)</f>
        <v>#DIV/0!</v>
      </c>
      <c r="G100" s="32"/>
      <c r="H100" s="32"/>
      <c r="I100" s="11" t="e">
        <f>F128</f>
        <v>#DIV/0!</v>
      </c>
      <c r="J100" s="65" t="s">
        <v>74</v>
      </c>
      <c r="K100" s="11" t="e">
        <f>M86</f>
        <v>#DIV/0!</v>
      </c>
      <c r="L100" s="65" t="s">
        <v>27</v>
      </c>
      <c r="M100" s="11" t="e">
        <f>IF((I100-K100)&gt;0, (I100-K100), 0)</f>
        <v>#DIV/0!</v>
      </c>
      <c r="N100" s="51"/>
      <c r="O100" s="32"/>
    </row>
    <row r="101" spans="1:15" ht="12" thickBot="1" x14ac:dyDescent="0.25">
      <c r="A101" s="32"/>
      <c r="B101" s="32"/>
      <c r="C101" s="32"/>
      <c r="D101" s="32"/>
      <c r="E101" s="32"/>
      <c r="F101" s="32"/>
      <c r="G101" s="32"/>
      <c r="H101" s="32"/>
      <c r="I101" s="39" t="s">
        <v>88</v>
      </c>
      <c r="J101" s="32"/>
      <c r="K101" s="39" t="s">
        <v>104</v>
      </c>
      <c r="L101" s="32"/>
      <c r="M101" s="61" t="s">
        <v>124</v>
      </c>
      <c r="N101" s="42"/>
      <c r="O101" s="32"/>
    </row>
    <row r="102" spans="1:15" ht="12" thickBot="1" x14ac:dyDescent="0.25">
      <c r="A102" s="105" t="s">
        <v>139</v>
      </c>
      <c r="B102" s="106"/>
      <c r="C102" s="106"/>
      <c r="D102" s="106"/>
      <c r="E102" s="106"/>
      <c r="F102" s="107"/>
      <c r="G102" s="32"/>
      <c r="H102" s="32"/>
      <c r="I102" s="39"/>
      <c r="J102" s="32"/>
      <c r="K102" s="39"/>
      <c r="L102" s="32"/>
      <c r="M102" s="61"/>
      <c r="N102" s="42"/>
      <c r="O102" s="32"/>
    </row>
    <row r="103" spans="1:15" x14ac:dyDescent="0.2">
      <c r="A103" s="108" t="s">
        <v>140</v>
      </c>
      <c r="B103" s="108"/>
      <c r="C103" s="108"/>
      <c r="D103" s="108"/>
      <c r="E103" s="108"/>
      <c r="F103" s="108"/>
      <c r="G103" s="32"/>
      <c r="H103" s="40" t="s">
        <v>125</v>
      </c>
      <c r="I103" s="51" t="s">
        <v>126</v>
      </c>
      <c r="J103" s="51"/>
      <c r="K103" s="51"/>
      <c r="L103" s="51"/>
      <c r="M103" s="51"/>
      <c r="N103" s="42"/>
      <c r="O103" s="32"/>
    </row>
    <row r="104" spans="1:15" x14ac:dyDescent="0.2">
      <c r="A104" s="108" t="s">
        <v>142</v>
      </c>
      <c r="B104" s="108"/>
      <c r="C104" s="108"/>
      <c r="D104" s="108"/>
      <c r="E104" s="108"/>
      <c r="F104" s="108"/>
      <c r="G104" s="32"/>
      <c r="H104" s="32"/>
      <c r="I104" s="42" t="s">
        <v>129</v>
      </c>
      <c r="J104" s="42"/>
      <c r="K104" s="42"/>
      <c r="L104" s="42"/>
      <c r="M104" s="42"/>
      <c r="N104" s="32"/>
      <c r="O104" s="32"/>
    </row>
    <row r="105" spans="1:15" x14ac:dyDescent="0.2">
      <c r="A105" s="108" t="s">
        <v>143</v>
      </c>
      <c r="B105" s="108"/>
      <c r="C105" s="108"/>
      <c r="D105" s="108"/>
      <c r="E105" s="108"/>
      <c r="F105" s="108"/>
      <c r="G105" s="32"/>
      <c r="H105" s="32"/>
      <c r="I105" s="42" t="s">
        <v>131</v>
      </c>
      <c r="J105" s="42"/>
      <c r="K105" s="42"/>
      <c r="L105" s="42"/>
      <c r="M105" s="42"/>
      <c r="N105" s="32"/>
      <c r="O105" s="32"/>
    </row>
    <row r="106" spans="1:15" x14ac:dyDescent="0.2">
      <c r="A106" s="108" t="s">
        <v>145</v>
      </c>
      <c r="B106" s="108"/>
      <c r="C106" s="108"/>
      <c r="D106" s="67"/>
      <c r="E106" s="67"/>
      <c r="F106" s="32"/>
      <c r="G106" s="32"/>
      <c r="H106" s="32"/>
      <c r="I106" s="42" t="s">
        <v>133</v>
      </c>
      <c r="J106" s="42"/>
      <c r="K106" s="42"/>
      <c r="L106" s="42"/>
      <c r="M106" s="42"/>
      <c r="N106" s="51"/>
      <c r="O106" s="32"/>
    </row>
    <row r="107" spans="1:15" x14ac:dyDescent="0.2">
      <c r="A107" s="33"/>
      <c r="B107" s="33"/>
      <c r="C107" s="33"/>
      <c r="D107" s="67"/>
      <c r="E107" s="67"/>
      <c r="F107" s="54" t="s">
        <v>146</v>
      </c>
      <c r="G107" s="32"/>
      <c r="H107" s="32"/>
      <c r="I107" s="42"/>
      <c r="J107" s="42"/>
      <c r="K107" s="42"/>
      <c r="L107" s="42"/>
      <c r="M107" s="42"/>
      <c r="N107" s="42"/>
      <c r="O107" s="32"/>
    </row>
    <row r="108" spans="1:15" x14ac:dyDescent="0.2">
      <c r="A108" s="158" t="s">
        <v>148</v>
      </c>
      <c r="B108" s="158"/>
      <c r="C108" s="158"/>
      <c r="D108" s="158"/>
      <c r="E108" s="32"/>
      <c r="F108" s="39" t="s">
        <v>149</v>
      </c>
      <c r="G108" s="32"/>
      <c r="H108" s="32"/>
      <c r="I108" s="11">
        <f>M26</f>
        <v>0</v>
      </c>
      <c r="J108" s="65" t="s">
        <v>57</v>
      </c>
      <c r="K108" s="18">
        <v>0.5</v>
      </c>
      <c r="L108" s="65" t="s">
        <v>27</v>
      </c>
      <c r="M108" s="11" t="e">
        <f>IF((M100&gt;0), (I108*K108), 0)</f>
        <v>#DIV/0!</v>
      </c>
      <c r="N108" s="42"/>
      <c r="O108" s="32"/>
    </row>
    <row r="109" spans="1:15" x14ac:dyDescent="0.2">
      <c r="A109" s="43" t="s">
        <v>18</v>
      </c>
      <c r="B109" s="109" t="s">
        <v>212</v>
      </c>
      <c r="C109" s="109"/>
      <c r="D109" s="109"/>
      <c r="E109" s="32"/>
      <c r="F109" s="29" t="e">
        <f>IF(($F$100-F28)&gt;0, F28, $F$100)</f>
        <v>#DIV/0!</v>
      </c>
      <c r="G109" s="32"/>
      <c r="H109" s="32"/>
      <c r="I109" s="39" t="s">
        <v>136</v>
      </c>
      <c r="J109" s="32"/>
      <c r="K109" s="39"/>
      <c r="L109" s="32"/>
      <c r="M109" s="61" t="s">
        <v>137</v>
      </c>
      <c r="N109" s="42"/>
      <c r="O109" s="32"/>
    </row>
    <row r="110" spans="1:15" x14ac:dyDescent="0.2">
      <c r="A110" s="43" t="s">
        <v>21</v>
      </c>
      <c r="B110" s="109" t="s">
        <v>213</v>
      </c>
      <c r="C110" s="109"/>
      <c r="D110" s="109"/>
      <c r="E110" s="32"/>
      <c r="F110" s="29" t="e">
        <f>IF(($F$100-F29-F28)&gt;0, F29, $F$100-F109)</f>
        <v>#DIV/0!</v>
      </c>
      <c r="G110" s="32"/>
      <c r="H110" s="32"/>
      <c r="I110" s="39"/>
      <c r="J110" s="32"/>
      <c r="K110" s="39"/>
      <c r="L110" s="32"/>
      <c r="M110" s="61"/>
      <c r="N110" s="32"/>
      <c r="O110" s="32"/>
    </row>
    <row r="111" spans="1:15" x14ac:dyDescent="0.2">
      <c r="A111" s="43" t="s">
        <v>25</v>
      </c>
      <c r="B111" s="109" t="s">
        <v>46</v>
      </c>
      <c r="C111" s="109"/>
      <c r="D111" s="109"/>
      <c r="E111" s="32"/>
      <c r="F111" s="29" t="e">
        <f>IF(($F$100-F30-F29-F28)&gt;0, F30, $F$100-F110-F109)</f>
        <v>#DIV/0!</v>
      </c>
      <c r="G111" s="32"/>
      <c r="H111" s="40" t="s">
        <v>138</v>
      </c>
      <c r="I111" s="51" t="s">
        <v>232</v>
      </c>
      <c r="J111" s="51"/>
      <c r="K111" s="51"/>
      <c r="L111" s="51"/>
      <c r="M111" s="51"/>
      <c r="N111" s="32"/>
      <c r="O111" s="32"/>
    </row>
    <row r="112" spans="1:15" x14ac:dyDescent="0.2">
      <c r="A112" s="43" t="s">
        <v>28</v>
      </c>
      <c r="B112" s="109" t="s">
        <v>215</v>
      </c>
      <c r="C112" s="109"/>
      <c r="D112" s="109"/>
      <c r="E112" s="32"/>
      <c r="F112" s="29" t="e">
        <f>IF(($F$100-F31-F30-F29-F28)&gt;0, F31, $F$100-F111-F110-F109)</f>
        <v>#DIV/0!</v>
      </c>
      <c r="G112" s="32"/>
      <c r="H112" s="32"/>
      <c r="I112" s="42" t="s">
        <v>233</v>
      </c>
      <c r="J112" s="42"/>
      <c r="K112" s="42"/>
      <c r="L112" s="42"/>
      <c r="M112" s="42"/>
      <c r="N112" s="51"/>
      <c r="O112" s="32"/>
    </row>
    <row r="113" spans="1:15" ht="12" thickBot="1" x14ac:dyDescent="0.25">
      <c r="A113" s="43"/>
      <c r="B113" s="109"/>
      <c r="C113" s="109"/>
      <c r="D113" s="109"/>
      <c r="E113" s="32"/>
      <c r="F113" s="31"/>
      <c r="G113" s="32"/>
      <c r="H113" s="32"/>
      <c r="I113" s="42" t="s">
        <v>234</v>
      </c>
      <c r="J113" s="42"/>
      <c r="K113" s="42"/>
      <c r="L113" s="42"/>
      <c r="M113" s="42"/>
      <c r="N113" s="42"/>
      <c r="O113" s="32"/>
    </row>
    <row r="114" spans="1:15" x14ac:dyDescent="0.2">
      <c r="A114" s="158" t="s">
        <v>152</v>
      </c>
      <c r="B114" s="158"/>
      <c r="C114" s="158"/>
      <c r="D114" s="158"/>
      <c r="E114" s="40" t="s">
        <v>153</v>
      </c>
      <c r="F114" s="30" t="e">
        <f>SUM(F109:F113)</f>
        <v>#DIV/0!</v>
      </c>
      <c r="G114" s="32"/>
      <c r="H114" s="32"/>
      <c r="I114" s="42" t="s">
        <v>141</v>
      </c>
      <c r="J114" s="42"/>
      <c r="K114" s="42"/>
      <c r="L114" s="42"/>
      <c r="M114" s="42"/>
      <c r="N114" s="42"/>
      <c r="O114" s="32"/>
    </row>
    <row r="115" spans="1:15" ht="8.25" customHeight="1" x14ac:dyDescent="0.2">
      <c r="A115" s="32"/>
      <c r="B115" s="32"/>
      <c r="C115" s="32"/>
      <c r="D115" s="32"/>
      <c r="E115" s="32"/>
      <c r="F115" s="45"/>
      <c r="G115" s="32"/>
      <c r="H115" s="32"/>
      <c r="I115" s="42"/>
      <c r="J115" s="42"/>
      <c r="K115" s="42"/>
      <c r="L115" s="42"/>
      <c r="M115" s="42"/>
      <c r="N115" s="42"/>
      <c r="O115" s="32"/>
    </row>
    <row r="116" spans="1:15" x14ac:dyDescent="0.2">
      <c r="A116" s="43" t="s">
        <v>30</v>
      </c>
      <c r="B116" s="109" t="s">
        <v>19</v>
      </c>
      <c r="C116" s="109"/>
      <c r="D116" s="109"/>
      <c r="E116" s="32"/>
      <c r="F116" s="29" t="e">
        <f>IF(($F$100-F16-F31-F30-F29-F28)&gt;0, F16, $F$100-$F$114)</f>
        <v>#DIV/0!</v>
      </c>
      <c r="G116" s="32"/>
      <c r="H116" s="32"/>
      <c r="I116" s="11" t="e">
        <f>M100</f>
        <v>#DIV/0!</v>
      </c>
      <c r="J116" s="65" t="s">
        <v>74</v>
      </c>
      <c r="K116" s="11" t="e">
        <f>M108</f>
        <v>#DIV/0!</v>
      </c>
      <c r="L116" s="65" t="s">
        <v>27</v>
      </c>
      <c r="M116" s="11" t="e">
        <f>IF(I116-K116&gt;0, I116-K116, 0)</f>
        <v>#DIV/0!</v>
      </c>
      <c r="N116" s="42"/>
      <c r="O116" s="32"/>
    </row>
    <row r="117" spans="1:15" x14ac:dyDescent="0.2">
      <c r="A117" s="43" t="s">
        <v>41</v>
      </c>
      <c r="B117" s="109" t="s">
        <v>22</v>
      </c>
      <c r="C117" s="109"/>
      <c r="D117" s="109"/>
      <c r="E117" s="32"/>
      <c r="F117" s="29" t="e">
        <f>IF(($F$100-F17-F16-F31-F30-F29-F28)&gt;0, F17, $F$100-$F$114-F116)</f>
        <v>#DIV/0!</v>
      </c>
      <c r="G117" s="32"/>
      <c r="H117" s="32"/>
      <c r="I117" s="39" t="s">
        <v>124</v>
      </c>
      <c r="J117" s="32"/>
      <c r="K117" s="39" t="s">
        <v>137</v>
      </c>
      <c r="L117" s="32"/>
      <c r="M117" s="61" t="s">
        <v>144</v>
      </c>
      <c r="N117" s="32"/>
      <c r="O117" s="32"/>
    </row>
    <row r="118" spans="1:15" x14ac:dyDescent="0.2">
      <c r="A118" s="43" t="s">
        <v>44</v>
      </c>
      <c r="B118" s="109" t="s">
        <v>26</v>
      </c>
      <c r="C118" s="109"/>
      <c r="D118" s="109"/>
      <c r="E118" s="32"/>
      <c r="F118" s="29" t="e">
        <f>IF(($F$100-F18-F17-F16-F31-F30-F29-F28)&gt;0, F18, $F$100-$F$114-F117-F116)</f>
        <v>#DIV/0!</v>
      </c>
      <c r="G118" s="32"/>
      <c r="H118" s="32" t="s">
        <v>62</v>
      </c>
      <c r="I118" s="68" t="s">
        <v>252</v>
      </c>
      <c r="J118" s="42"/>
      <c r="K118" s="42"/>
      <c r="L118" s="42"/>
      <c r="M118" s="42"/>
      <c r="N118" s="32"/>
      <c r="O118" s="32"/>
    </row>
    <row r="119" spans="1:15" ht="12" thickBot="1" x14ac:dyDescent="0.25">
      <c r="A119" s="43" t="s">
        <v>45</v>
      </c>
      <c r="B119" s="109" t="s">
        <v>29</v>
      </c>
      <c r="C119" s="109"/>
      <c r="D119" s="109"/>
      <c r="E119" s="32"/>
      <c r="F119" s="29" t="e">
        <f>IF(($F$100-F19-F18-F17-F16-F31-F30-F29-F28)&gt;0, F19, $F$100-$F$114-F118-F117-F116)</f>
        <v>#DIV/0!</v>
      </c>
      <c r="G119" s="32"/>
      <c r="H119" s="32"/>
      <c r="I119" s="32"/>
      <c r="J119" s="32"/>
      <c r="K119" s="32"/>
      <c r="L119" s="32"/>
      <c r="M119" s="32"/>
      <c r="N119" s="32"/>
      <c r="O119" s="32"/>
    </row>
    <row r="120" spans="1:15" ht="12" thickBot="1" x14ac:dyDescent="0.25">
      <c r="A120" s="43" t="s">
        <v>48</v>
      </c>
      <c r="B120" s="109" t="s">
        <v>31</v>
      </c>
      <c r="C120" s="109"/>
      <c r="D120" s="109"/>
      <c r="E120" s="32"/>
      <c r="F120" s="29" t="e">
        <f>IF(($F$100-F20-F19-F18-F17-F16-F31-F30-F29-F28)&gt;0, F20, $F$100-$F$114-F119-F118-F117-F116)</f>
        <v>#DIV/0!</v>
      </c>
      <c r="G120" s="32"/>
      <c r="H120" s="48" t="s">
        <v>147</v>
      </c>
      <c r="I120" s="69"/>
      <c r="J120" s="69"/>
      <c r="K120" s="69"/>
      <c r="L120" s="69"/>
      <c r="M120" s="48"/>
      <c r="N120" s="32"/>
      <c r="O120" s="32"/>
    </row>
    <row r="121" spans="1:15" x14ac:dyDescent="0.2">
      <c r="A121" s="43" t="s">
        <v>248</v>
      </c>
      <c r="B121" s="109" t="s">
        <v>226</v>
      </c>
      <c r="C121" s="109"/>
      <c r="D121" s="109"/>
      <c r="E121" s="32"/>
      <c r="F121" s="29" t="e">
        <f>IF(($F$100-F21-F20-F19-F18-F17-F16-F31-F30-F29-F28)&gt;0, F21, $F$100-$F$114-F120-F119-F118-F117-F116)</f>
        <v>#DIV/0!</v>
      </c>
      <c r="G121" s="32"/>
      <c r="H121" s="59" t="s">
        <v>150</v>
      </c>
      <c r="I121" s="47"/>
      <c r="J121" s="47"/>
      <c r="K121" s="47"/>
      <c r="L121" s="47"/>
      <c r="M121" s="47"/>
      <c r="N121" s="32"/>
      <c r="O121" s="32"/>
    </row>
    <row r="122" spans="1:15" ht="12" thickBot="1" x14ac:dyDescent="0.25">
      <c r="A122" s="32"/>
      <c r="B122" s="32"/>
      <c r="C122" s="32"/>
      <c r="D122" s="32"/>
      <c r="E122" s="32"/>
      <c r="F122" s="32"/>
      <c r="G122" s="32"/>
      <c r="H122" s="59" t="s">
        <v>235</v>
      </c>
      <c r="I122" s="59"/>
      <c r="J122" s="59"/>
      <c r="K122" s="59"/>
      <c r="L122" s="59"/>
      <c r="M122" s="59"/>
      <c r="N122" s="47"/>
      <c r="O122" s="32"/>
    </row>
    <row r="123" spans="1:15" ht="12" customHeight="1" x14ac:dyDescent="0.2">
      <c r="A123" s="126" t="s">
        <v>77</v>
      </c>
      <c r="B123" s="127"/>
      <c r="C123" s="127"/>
      <c r="D123" s="127"/>
      <c r="E123" s="127"/>
      <c r="F123" s="128"/>
      <c r="G123" s="32"/>
      <c r="H123" s="59" t="s">
        <v>236</v>
      </c>
      <c r="I123" s="59"/>
      <c r="J123" s="59"/>
      <c r="K123" s="59"/>
      <c r="L123" s="59"/>
      <c r="M123" s="59"/>
      <c r="N123" s="59"/>
      <c r="O123" s="32"/>
    </row>
    <row r="124" spans="1:15" ht="12" thickBot="1" x14ac:dyDescent="0.25">
      <c r="A124" s="155" t="s">
        <v>78</v>
      </c>
      <c r="B124" s="156"/>
      <c r="C124" s="156"/>
      <c r="D124" s="156"/>
      <c r="E124" s="156"/>
      <c r="F124" s="157"/>
      <c r="G124" s="32"/>
      <c r="H124" s="59" t="s">
        <v>237</v>
      </c>
      <c r="I124" s="59"/>
      <c r="J124" s="59"/>
      <c r="K124" s="59"/>
      <c r="L124" s="59"/>
      <c r="M124" s="59"/>
      <c r="N124" s="59"/>
      <c r="O124" s="32"/>
    </row>
    <row r="125" spans="1:15" x14ac:dyDescent="0.2">
      <c r="A125" s="108" t="s">
        <v>81</v>
      </c>
      <c r="B125" s="108"/>
      <c r="C125" s="108"/>
      <c r="D125" s="108"/>
      <c r="E125" s="108"/>
      <c r="F125" s="108"/>
      <c r="G125" s="32"/>
      <c r="H125" s="59" t="s">
        <v>238</v>
      </c>
      <c r="I125" s="59"/>
      <c r="J125" s="59"/>
      <c r="K125" s="59"/>
      <c r="L125" s="59"/>
      <c r="M125" s="59"/>
      <c r="N125" s="59"/>
      <c r="O125" s="32"/>
    </row>
    <row r="126" spans="1:15" x14ac:dyDescent="0.2">
      <c r="A126" s="108" t="s">
        <v>83</v>
      </c>
      <c r="B126" s="108"/>
      <c r="C126" s="108"/>
      <c r="D126" s="108"/>
      <c r="E126" s="108"/>
      <c r="F126" s="108"/>
      <c r="G126" s="32"/>
      <c r="H126" s="70" t="s">
        <v>151</v>
      </c>
      <c r="I126" s="59"/>
      <c r="J126" s="59"/>
      <c r="K126" s="59"/>
      <c r="L126" s="59"/>
      <c r="M126" s="59"/>
      <c r="N126" s="59"/>
      <c r="O126" s="32"/>
    </row>
    <row r="127" spans="1:15" x14ac:dyDescent="0.2">
      <c r="A127" s="33"/>
      <c r="B127" s="33"/>
      <c r="C127" s="33"/>
      <c r="D127" s="33"/>
      <c r="E127" s="33"/>
      <c r="F127" s="33"/>
      <c r="G127" s="32"/>
      <c r="H127" s="70" t="s">
        <v>154</v>
      </c>
      <c r="I127" s="70"/>
      <c r="J127" s="70"/>
      <c r="K127" s="70"/>
      <c r="L127" s="70"/>
      <c r="M127" s="70"/>
      <c r="N127" s="59"/>
      <c r="O127" s="32"/>
    </row>
    <row r="128" spans="1:15" x14ac:dyDescent="0.2">
      <c r="A128" s="32"/>
      <c r="B128" s="11" t="e">
        <f>M66</f>
        <v>#DIV/0!</v>
      </c>
      <c r="C128" s="46" t="s">
        <v>74</v>
      </c>
      <c r="D128" s="11" t="e">
        <f>F100</f>
        <v>#DIV/0!</v>
      </c>
      <c r="E128" s="46" t="s">
        <v>27</v>
      </c>
      <c r="F128" s="11" t="e">
        <f>IF(B128-D128&gt;0, B128-D128, 0)</f>
        <v>#DIV/0!</v>
      </c>
      <c r="G128" s="32"/>
      <c r="H128" s="70"/>
      <c r="I128" s="41"/>
      <c r="J128" s="41"/>
      <c r="K128" s="41"/>
      <c r="L128" s="41"/>
      <c r="M128" s="41"/>
      <c r="N128" s="32"/>
      <c r="O128" s="32"/>
    </row>
    <row r="129" spans="1:15" ht="12" thickBot="1" x14ac:dyDescent="0.25">
      <c r="A129" s="32"/>
      <c r="B129" s="39" t="s">
        <v>86</v>
      </c>
      <c r="C129" s="32"/>
      <c r="D129" s="39" t="s">
        <v>87</v>
      </c>
      <c r="E129" s="32"/>
      <c r="F129" s="61" t="s">
        <v>88</v>
      </c>
      <c r="G129" s="32"/>
      <c r="H129" s="41" t="s">
        <v>14</v>
      </c>
      <c r="I129" s="32"/>
      <c r="J129" s="32"/>
      <c r="K129" s="32"/>
      <c r="L129" s="32"/>
      <c r="M129" s="39" t="s">
        <v>155</v>
      </c>
      <c r="N129" s="41"/>
      <c r="O129" s="32"/>
    </row>
    <row r="130" spans="1:15" x14ac:dyDescent="0.2">
      <c r="A130" s="32"/>
      <c r="B130" s="39"/>
      <c r="C130" s="32"/>
      <c r="D130" s="39"/>
      <c r="E130" s="32"/>
      <c r="F130" s="61"/>
      <c r="G130" s="32"/>
      <c r="H130" s="43" t="s">
        <v>18</v>
      </c>
      <c r="I130" s="42" t="s">
        <v>19</v>
      </c>
      <c r="J130" s="42"/>
      <c r="K130" s="42"/>
      <c r="L130" s="32"/>
      <c r="M130" s="91" t="e">
        <f>IF((M116&gt;(F16-F116)), (F16-F116), M116)</f>
        <v>#DIV/0!</v>
      </c>
      <c r="N130" s="41"/>
      <c r="O130" s="32"/>
    </row>
    <row r="131" spans="1:15" x14ac:dyDescent="0.2">
      <c r="A131" s="32" t="s">
        <v>62</v>
      </c>
      <c r="B131" s="109" t="s">
        <v>250</v>
      </c>
      <c r="C131" s="109"/>
      <c r="D131" s="109"/>
      <c r="E131" s="109"/>
      <c r="F131" s="109"/>
      <c r="G131" s="32"/>
      <c r="H131" s="43" t="s">
        <v>21</v>
      </c>
      <c r="I131" s="42" t="s">
        <v>22</v>
      </c>
      <c r="J131" s="42"/>
      <c r="K131" s="42"/>
      <c r="L131" s="32"/>
      <c r="M131" s="92">
        <v>0</v>
      </c>
      <c r="N131" s="41"/>
      <c r="O131" s="32"/>
    </row>
    <row r="132" spans="1:15" x14ac:dyDescent="0.2">
      <c r="A132" s="47"/>
      <c r="B132" s="109" t="s">
        <v>227</v>
      </c>
      <c r="C132" s="109"/>
      <c r="D132" s="109"/>
      <c r="E132" s="109"/>
      <c r="F132" s="109"/>
      <c r="G132" s="47"/>
      <c r="H132" s="43" t="s">
        <v>25</v>
      </c>
      <c r="I132" s="42" t="s">
        <v>26</v>
      </c>
      <c r="J132" s="42"/>
      <c r="K132" s="42"/>
      <c r="L132" s="32"/>
      <c r="M132" s="92">
        <v>0</v>
      </c>
      <c r="N132" s="32"/>
      <c r="O132" s="32"/>
    </row>
    <row r="133" spans="1:15" x14ac:dyDescent="0.2">
      <c r="A133" s="71"/>
      <c r="B133" s="71"/>
      <c r="C133" s="71"/>
      <c r="D133" s="71"/>
      <c r="E133" s="71"/>
      <c r="F133" s="71"/>
      <c r="G133" s="32"/>
      <c r="H133" s="43" t="s">
        <v>28</v>
      </c>
      <c r="I133" s="42" t="s">
        <v>29</v>
      </c>
      <c r="J133" s="42"/>
      <c r="K133" s="42"/>
      <c r="L133" s="32"/>
      <c r="M133" s="92" t="e">
        <f>IF($M$116-M130-M131-M132&gt;0,M116-M130-M131-M132,($M$116-M130-M131-M132))</f>
        <v>#DIV/0!</v>
      </c>
      <c r="N133" s="32"/>
      <c r="O133" s="32"/>
    </row>
    <row r="134" spans="1:15" x14ac:dyDescent="0.2">
      <c r="A134" s="32"/>
      <c r="B134" s="32"/>
      <c r="C134" s="32"/>
      <c r="D134" s="32"/>
      <c r="E134" s="32"/>
      <c r="F134" s="32"/>
      <c r="G134" s="32"/>
      <c r="H134" s="43" t="s">
        <v>30</v>
      </c>
      <c r="I134" s="42" t="s">
        <v>31</v>
      </c>
      <c r="J134" s="42"/>
      <c r="K134" s="42"/>
      <c r="L134" s="32"/>
      <c r="M134" s="88" t="e">
        <f>IF($M$116-M131-M132-M133&gt;0, M117-M131-M132-M133-(F20-F120), ($M$116-M130-M131-M132-M133))</f>
        <v>#DIV/0!</v>
      </c>
      <c r="N134" s="32"/>
      <c r="O134" s="32"/>
    </row>
    <row r="135" spans="1:15" x14ac:dyDescent="0.2">
      <c r="A135" s="32"/>
      <c r="B135" s="32"/>
      <c r="C135" s="32"/>
      <c r="D135" s="32"/>
      <c r="E135" s="32"/>
      <c r="F135" s="32"/>
      <c r="G135" s="32"/>
      <c r="H135" s="43" t="s">
        <v>41</v>
      </c>
      <c r="I135" s="109" t="s">
        <v>226</v>
      </c>
      <c r="J135" s="109"/>
      <c r="K135" s="109"/>
      <c r="L135" s="32"/>
      <c r="M135" s="88" t="e">
        <f>IF($M$116-M132-M133-M134&gt;0, M118-M132-M133-M134-(F21-F121), $M$116)</f>
        <v>#DIV/0!</v>
      </c>
      <c r="N135" s="32"/>
      <c r="O135" s="32"/>
    </row>
    <row r="136" spans="1:15" x14ac:dyDescent="0.2">
      <c r="A136" s="32"/>
      <c r="B136" s="32"/>
      <c r="C136" s="32"/>
      <c r="D136" s="32"/>
      <c r="E136" s="32"/>
      <c r="F136" s="32"/>
      <c r="G136" s="32"/>
      <c r="H136" s="43"/>
      <c r="I136" s="42"/>
      <c r="J136" s="42"/>
      <c r="K136" s="42"/>
      <c r="L136" s="32"/>
      <c r="M136" s="44"/>
      <c r="N136" s="32"/>
      <c r="O136" s="32"/>
    </row>
    <row r="137" spans="1:15" x14ac:dyDescent="0.2">
      <c r="A137" s="32"/>
      <c r="B137" s="32"/>
      <c r="C137" s="32"/>
      <c r="D137" s="32"/>
      <c r="E137" s="32"/>
      <c r="F137" s="32"/>
      <c r="G137" s="32"/>
      <c r="H137" s="43"/>
      <c r="I137" s="42"/>
      <c r="J137" s="42"/>
      <c r="K137" s="42"/>
      <c r="L137" s="32"/>
      <c r="M137" s="44"/>
      <c r="N137" s="32"/>
      <c r="O137" s="32"/>
    </row>
    <row r="138" spans="1:15" x14ac:dyDescent="0.2">
      <c r="A138" s="32"/>
      <c r="B138" s="32"/>
      <c r="C138" s="32"/>
      <c r="D138" s="32"/>
      <c r="E138" s="32"/>
      <c r="F138" s="32"/>
      <c r="G138" s="32"/>
      <c r="H138" s="43"/>
      <c r="I138" s="42"/>
      <c r="J138" s="42"/>
      <c r="K138" s="42"/>
      <c r="L138" s="32"/>
      <c r="M138" s="44"/>
      <c r="N138" s="32"/>
      <c r="O138" s="32"/>
    </row>
    <row r="139" spans="1:15" ht="12" thickBot="1" x14ac:dyDescent="0.2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</row>
    <row r="140" spans="1:15" ht="13.5" thickBot="1" x14ac:dyDescent="0.25">
      <c r="A140" s="144" t="s">
        <v>156</v>
      </c>
      <c r="B140" s="145"/>
      <c r="C140" s="145"/>
      <c r="D140" s="145"/>
      <c r="E140" s="145"/>
      <c r="F140" s="145"/>
      <c r="G140" s="145"/>
      <c r="H140" s="145"/>
      <c r="I140" s="145"/>
      <c r="J140" s="145"/>
      <c r="K140" s="145"/>
      <c r="L140" s="145"/>
      <c r="M140" s="145"/>
      <c r="N140" s="146"/>
      <c r="O140" s="32"/>
    </row>
    <row r="141" spans="1:15" ht="5.0999999999999996" customHeight="1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</row>
    <row r="142" spans="1:15" x14ac:dyDescent="0.2">
      <c r="A142" s="111" t="s">
        <v>0</v>
      </c>
      <c r="B142" s="111"/>
      <c r="C142" s="32"/>
      <c r="D142" s="112">
        <f>D3</f>
        <v>0</v>
      </c>
      <c r="E142" s="113"/>
      <c r="F142" s="114"/>
      <c r="G142" s="33"/>
      <c r="H142" s="32"/>
      <c r="I142" s="34" t="s">
        <v>1</v>
      </c>
      <c r="J142" s="32"/>
      <c r="K142" s="115">
        <f>K3</f>
        <v>0</v>
      </c>
      <c r="L142" s="116"/>
      <c r="M142" s="117"/>
      <c r="N142" s="32"/>
      <c r="O142" s="32"/>
    </row>
    <row r="143" spans="1:15" ht="5.0999999999999996" customHeight="1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</row>
    <row r="144" spans="1:15" ht="11.25" customHeight="1" x14ac:dyDescent="0.2">
      <c r="A144" s="32"/>
      <c r="B144" s="32"/>
      <c r="C144" s="32"/>
      <c r="D144" s="32"/>
      <c r="E144" s="32"/>
      <c r="F144" s="32"/>
      <c r="G144" s="32"/>
      <c r="H144" s="32"/>
      <c r="I144" s="34" t="s">
        <v>2</v>
      </c>
      <c r="J144" s="32"/>
      <c r="K144" s="118">
        <f>K5</f>
        <v>0</v>
      </c>
      <c r="L144" s="119"/>
      <c r="M144" s="120"/>
      <c r="N144" s="32"/>
      <c r="O144" s="32"/>
    </row>
    <row r="145" spans="1:15" ht="5.0999999999999996" customHeight="1" thickBot="1" x14ac:dyDescent="0.2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</row>
    <row r="146" spans="1:15" ht="12" thickBot="1" x14ac:dyDescent="0.25">
      <c r="A146" s="105" t="s">
        <v>157</v>
      </c>
      <c r="B146" s="106"/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7"/>
      <c r="O146" s="32"/>
    </row>
    <row r="147" spans="1:15" ht="5.0999999999999996" customHeight="1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</row>
    <row r="148" spans="1:15" x14ac:dyDescent="0.2">
      <c r="A148" s="32"/>
      <c r="B148" s="109" t="s">
        <v>158</v>
      </c>
      <c r="C148" s="109"/>
      <c r="D148" s="109"/>
      <c r="E148" s="109"/>
      <c r="F148" s="109"/>
      <c r="G148" s="109"/>
      <c r="H148" s="109"/>
      <c r="I148" s="109"/>
      <c r="J148" s="109"/>
      <c r="K148" s="109"/>
      <c r="L148" s="32"/>
      <c r="M148" s="19" t="e">
        <f>M52</f>
        <v>#DIV/0!</v>
      </c>
      <c r="N148" s="32"/>
      <c r="O148" s="32"/>
    </row>
    <row r="149" spans="1:15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40"/>
      <c r="L149" s="32"/>
      <c r="M149" s="40" t="s">
        <v>159</v>
      </c>
      <c r="N149" s="32"/>
      <c r="O149" s="32"/>
    </row>
    <row r="150" spans="1:15" ht="5.0999999999999996" customHeight="1" thickBot="1" x14ac:dyDescent="0.2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</row>
    <row r="151" spans="1:15" ht="12" thickBot="1" x14ac:dyDescent="0.25">
      <c r="A151" s="105" t="s">
        <v>160</v>
      </c>
      <c r="B151" s="106"/>
      <c r="C151" s="106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7"/>
      <c r="O151" s="32"/>
    </row>
    <row r="152" spans="1:15" ht="5.0999999999999996" customHeight="1" x14ac:dyDescent="0.2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</row>
    <row r="153" spans="1:15" x14ac:dyDescent="0.2">
      <c r="A153" s="32"/>
      <c r="B153" s="109" t="s">
        <v>239</v>
      </c>
      <c r="C153" s="109"/>
      <c r="D153" s="109"/>
      <c r="E153" s="109"/>
      <c r="F153" s="109"/>
      <c r="G153" s="109"/>
      <c r="H153" s="109"/>
      <c r="I153" s="109"/>
      <c r="J153" s="109"/>
      <c r="K153" s="109"/>
      <c r="L153" s="32"/>
      <c r="M153" s="19">
        <v>0</v>
      </c>
      <c r="N153" s="32"/>
      <c r="O153" s="32"/>
    </row>
    <row r="154" spans="1:15" x14ac:dyDescent="0.2">
      <c r="A154" s="32"/>
      <c r="B154" s="110" t="s">
        <v>161</v>
      </c>
      <c r="C154" s="110"/>
      <c r="D154" s="110"/>
      <c r="E154" s="110"/>
      <c r="F154" s="110"/>
      <c r="G154" s="110"/>
      <c r="H154" s="110"/>
      <c r="I154" s="110"/>
      <c r="J154" s="110"/>
      <c r="K154" s="110"/>
      <c r="L154" s="32"/>
      <c r="M154" s="40" t="s">
        <v>162</v>
      </c>
      <c r="N154" s="32"/>
      <c r="O154" s="32"/>
    </row>
    <row r="155" spans="1:15" ht="5.0999999999999996" customHeight="1" thickBot="1" x14ac:dyDescent="0.2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</row>
    <row r="156" spans="1:15" ht="12" thickBot="1" x14ac:dyDescent="0.25">
      <c r="A156" s="105" t="s">
        <v>163</v>
      </c>
      <c r="B156" s="106"/>
      <c r="C156" s="106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7"/>
      <c r="O156" s="32"/>
    </row>
    <row r="157" spans="1:15" x14ac:dyDescent="0.2">
      <c r="A157" s="32"/>
      <c r="B157" s="108" t="s">
        <v>164</v>
      </c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32"/>
      <c r="O157" s="32"/>
    </row>
    <row r="158" spans="1:15" x14ac:dyDescent="0.2">
      <c r="A158" s="32"/>
      <c r="B158" s="108" t="s">
        <v>165</v>
      </c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32"/>
      <c r="O158" s="32"/>
    </row>
    <row r="159" spans="1:15" x14ac:dyDescent="0.2">
      <c r="A159" s="32"/>
      <c r="B159" s="108" t="s">
        <v>166</v>
      </c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32"/>
      <c r="O159" s="32"/>
    </row>
    <row r="160" spans="1:15" ht="5.0999999999999996" customHeight="1" x14ac:dyDescent="0.2">
      <c r="A160" s="32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2"/>
      <c r="O160" s="32"/>
    </row>
    <row r="161" spans="1:15" x14ac:dyDescent="0.2">
      <c r="A161" s="32"/>
      <c r="B161" s="32"/>
      <c r="C161" s="32"/>
      <c r="D161" s="32"/>
      <c r="E161" s="32"/>
      <c r="F161" s="19" t="e">
        <f>M148</f>
        <v>#DIV/0!</v>
      </c>
      <c r="G161" s="32"/>
      <c r="H161" s="32" t="s">
        <v>74</v>
      </c>
      <c r="I161" s="19">
        <f>M153</f>
        <v>0</v>
      </c>
      <c r="J161" s="32"/>
      <c r="K161" s="46" t="s">
        <v>27</v>
      </c>
      <c r="L161" s="32"/>
      <c r="M161" s="19" t="e">
        <f>IF(F161&lt;=I161,0,F161-I161)</f>
        <v>#DIV/0!</v>
      </c>
      <c r="N161" s="32"/>
      <c r="O161" s="32"/>
    </row>
    <row r="162" spans="1:15" x14ac:dyDescent="0.2">
      <c r="A162" s="32"/>
      <c r="B162" s="32"/>
      <c r="C162" s="32"/>
      <c r="D162" s="32"/>
      <c r="E162" s="32"/>
      <c r="F162" s="40" t="s">
        <v>159</v>
      </c>
      <c r="G162" s="32"/>
      <c r="H162" s="32"/>
      <c r="I162" s="40" t="s">
        <v>162</v>
      </c>
      <c r="J162" s="32"/>
      <c r="K162" s="32"/>
      <c r="L162" s="32"/>
      <c r="M162" s="40" t="s">
        <v>167</v>
      </c>
      <c r="N162" s="32"/>
      <c r="O162" s="32"/>
    </row>
    <row r="163" spans="1:15" ht="5.0999999999999996" customHeight="1" thickBot="1" x14ac:dyDescent="0.25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</row>
    <row r="164" spans="1:15" ht="12" thickBot="1" x14ac:dyDescent="0.25">
      <c r="A164" s="105" t="s">
        <v>168</v>
      </c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7"/>
    </row>
    <row r="165" spans="1:15" ht="5.0999999999999996" customHeight="1" x14ac:dyDescent="0.2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</row>
    <row r="166" spans="1:15" x14ac:dyDescent="0.2">
      <c r="A166" s="73"/>
      <c r="B166" s="121"/>
      <c r="C166" s="122"/>
      <c r="D166" s="74" t="s">
        <v>169</v>
      </c>
      <c r="E166" s="46"/>
      <c r="F166" s="75" t="s">
        <v>169</v>
      </c>
      <c r="G166" s="46"/>
      <c r="H166" s="46"/>
      <c r="I166" s="75"/>
      <c r="J166" s="46"/>
      <c r="K166" s="75" t="s">
        <v>170</v>
      </c>
      <c r="L166" s="32"/>
      <c r="M166" s="75" t="s">
        <v>170</v>
      </c>
      <c r="N166" s="32"/>
      <c r="O166" s="75" t="s">
        <v>171</v>
      </c>
    </row>
    <row r="167" spans="1:15" x14ac:dyDescent="0.2">
      <c r="A167" s="76"/>
      <c r="B167" s="77"/>
      <c r="C167" s="78"/>
      <c r="D167" s="79" t="s">
        <v>172</v>
      </c>
      <c r="E167" s="46"/>
      <c r="F167" s="80" t="s">
        <v>173</v>
      </c>
      <c r="G167" s="46"/>
      <c r="H167" s="46"/>
      <c r="I167" s="80" t="s">
        <v>171</v>
      </c>
      <c r="J167" s="46"/>
      <c r="K167" s="80" t="s">
        <v>174</v>
      </c>
      <c r="L167" s="32"/>
      <c r="M167" s="80" t="s">
        <v>175</v>
      </c>
      <c r="N167" s="32"/>
      <c r="O167" s="80" t="s">
        <v>15</v>
      </c>
    </row>
    <row r="168" spans="1:15" x14ac:dyDescent="0.2">
      <c r="A168" s="76"/>
      <c r="B168" s="77"/>
      <c r="C168" s="78"/>
      <c r="D168" s="79" t="s">
        <v>176</v>
      </c>
      <c r="E168" s="46"/>
      <c r="F168" s="80" t="s">
        <v>177</v>
      </c>
      <c r="G168" s="46"/>
      <c r="H168" s="46"/>
      <c r="I168" s="80" t="s">
        <v>177</v>
      </c>
      <c r="J168" s="46"/>
      <c r="K168" s="80" t="s">
        <v>178</v>
      </c>
      <c r="L168" s="32"/>
      <c r="M168" s="80" t="s">
        <v>178</v>
      </c>
      <c r="N168" s="32"/>
      <c r="O168" s="80" t="s">
        <v>179</v>
      </c>
    </row>
    <row r="169" spans="1:15" x14ac:dyDescent="0.2">
      <c r="A169" s="123" t="s">
        <v>180</v>
      </c>
      <c r="B169" s="124"/>
      <c r="C169" s="125"/>
      <c r="D169" s="81" t="s">
        <v>181</v>
      </c>
      <c r="E169" s="46"/>
      <c r="F169" s="82" t="s">
        <v>181</v>
      </c>
      <c r="G169" s="46"/>
      <c r="H169" s="46"/>
      <c r="I169" s="82" t="s">
        <v>181</v>
      </c>
      <c r="J169" s="46"/>
      <c r="K169" s="82" t="s">
        <v>182</v>
      </c>
      <c r="L169" s="32"/>
      <c r="M169" s="82" t="s">
        <v>182</v>
      </c>
      <c r="N169" s="32"/>
      <c r="O169" s="82" t="s">
        <v>183</v>
      </c>
    </row>
    <row r="170" spans="1:15" x14ac:dyDescent="0.2">
      <c r="A170" s="104" t="s">
        <v>19</v>
      </c>
      <c r="B170" s="104"/>
      <c r="C170" s="104"/>
      <c r="D170" s="83" t="s">
        <v>184</v>
      </c>
      <c r="E170" s="45"/>
      <c r="F170" s="83" t="s">
        <v>184</v>
      </c>
      <c r="G170" s="45"/>
      <c r="H170" s="45"/>
      <c r="I170" s="72"/>
      <c r="J170" s="45"/>
      <c r="K170" s="83" t="s">
        <v>184</v>
      </c>
      <c r="L170" s="45"/>
      <c r="M170" s="83" t="s">
        <v>184</v>
      </c>
      <c r="N170" s="45"/>
      <c r="O170" s="72"/>
    </row>
    <row r="171" spans="1:15" x14ac:dyDescent="0.2">
      <c r="A171" s="104" t="s">
        <v>185</v>
      </c>
      <c r="B171" s="104"/>
      <c r="C171" s="104"/>
      <c r="D171" s="83" t="s">
        <v>184</v>
      </c>
      <c r="E171" s="45"/>
      <c r="F171" s="83" t="s">
        <v>184</v>
      </c>
      <c r="G171" s="45"/>
      <c r="H171" s="45"/>
      <c r="I171" s="72"/>
      <c r="J171" s="45"/>
      <c r="K171" s="83" t="s">
        <v>184</v>
      </c>
      <c r="L171" s="45"/>
      <c r="M171" s="83" t="s">
        <v>184</v>
      </c>
      <c r="N171" s="45"/>
      <c r="O171" s="72"/>
    </row>
    <row r="172" spans="1:15" x14ac:dyDescent="0.2">
      <c r="A172" s="104" t="s">
        <v>186</v>
      </c>
      <c r="B172" s="104"/>
      <c r="C172" s="104"/>
      <c r="D172" s="83" t="s">
        <v>184</v>
      </c>
      <c r="E172" s="45"/>
      <c r="F172" s="83" t="s">
        <v>184</v>
      </c>
      <c r="G172" s="45"/>
      <c r="H172" s="45"/>
      <c r="I172" s="72"/>
      <c r="J172" s="45"/>
      <c r="K172" s="83" t="s">
        <v>184</v>
      </c>
      <c r="L172" s="45"/>
      <c r="M172" s="83" t="s">
        <v>184</v>
      </c>
      <c r="N172" s="45"/>
      <c r="O172" s="72"/>
    </row>
    <row r="173" spans="1:15" x14ac:dyDescent="0.2">
      <c r="A173" s="104" t="s">
        <v>29</v>
      </c>
      <c r="B173" s="104"/>
      <c r="C173" s="104"/>
      <c r="D173" s="83" t="s">
        <v>184</v>
      </c>
      <c r="E173" s="45"/>
      <c r="F173" s="83" t="s">
        <v>184</v>
      </c>
      <c r="G173" s="45"/>
      <c r="H173" s="45"/>
      <c r="I173" s="72"/>
      <c r="J173" s="45"/>
      <c r="K173" s="83" t="s">
        <v>184</v>
      </c>
      <c r="L173" s="45"/>
      <c r="M173" s="83" t="s">
        <v>184</v>
      </c>
      <c r="N173" s="45"/>
      <c r="O173" s="72"/>
    </row>
    <row r="174" spans="1:15" x14ac:dyDescent="0.2">
      <c r="A174" s="104" t="s">
        <v>31</v>
      </c>
      <c r="B174" s="104"/>
      <c r="C174" s="104"/>
      <c r="D174" s="83" t="s">
        <v>184</v>
      </c>
      <c r="E174" s="45"/>
      <c r="F174" s="83" t="s">
        <v>184</v>
      </c>
      <c r="G174" s="45"/>
      <c r="H174" s="45"/>
      <c r="I174" s="72"/>
      <c r="J174" s="45"/>
      <c r="K174" s="83" t="s">
        <v>184</v>
      </c>
      <c r="L174" s="45"/>
      <c r="M174" s="83" t="s">
        <v>184</v>
      </c>
      <c r="N174" s="45"/>
      <c r="O174" s="72"/>
    </row>
    <row r="175" spans="1:15" x14ac:dyDescent="0.2">
      <c r="A175" s="84" t="s">
        <v>240</v>
      </c>
      <c r="B175" s="84"/>
      <c r="C175" s="84"/>
      <c r="D175" s="83" t="s">
        <v>184</v>
      </c>
      <c r="E175" s="45"/>
      <c r="F175" s="83" t="s">
        <v>184</v>
      </c>
      <c r="G175" s="45"/>
      <c r="H175" s="45"/>
      <c r="I175" s="72"/>
      <c r="J175" s="45"/>
      <c r="K175" s="83" t="s">
        <v>184</v>
      </c>
      <c r="L175" s="45"/>
      <c r="M175" s="83" t="s">
        <v>184</v>
      </c>
      <c r="N175" s="45"/>
      <c r="O175" s="72"/>
    </row>
    <row r="176" spans="1:15" x14ac:dyDescent="0.2">
      <c r="A176" s="104" t="s">
        <v>187</v>
      </c>
      <c r="B176" s="104"/>
      <c r="C176" s="104"/>
      <c r="D176" s="72"/>
      <c r="E176" s="45"/>
      <c r="F176" s="72"/>
      <c r="G176" s="45"/>
      <c r="H176" s="45"/>
      <c r="I176" s="72"/>
      <c r="J176" s="45"/>
      <c r="K176" s="72"/>
      <c r="L176" s="45"/>
      <c r="M176" s="72"/>
      <c r="N176" s="45"/>
      <c r="O176" s="72"/>
    </row>
    <row r="177" spans="1:15" x14ac:dyDescent="0.2">
      <c r="A177" s="104" t="s">
        <v>241</v>
      </c>
      <c r="B177" s="104"/>
      <c r="C177" s="104"/>
      <c r="D177" s="72"/>
      <c r="E177" s="45"/>
      <c r="F177" s="72"/>
      <c r="G177" s="45"/>
      <c r="H177" s="45"/>
      <c r="I177" s="72"/>
      <c r="J177" s="45"/>
      <c r="K177" s="72"/>
      <c r="L177" s="45"/>
      <c r="M177" s="72"/>
      <c r="N177" s="45"/>
      <c r="O177" s="72"/>
    </row>
    <row r="178" spans="1:15" x14ac:dyDescent="0.2">
      <c r="A178" s="104" t="s">
        <v>242</v>
      </c>
      <c r="B178" s="104"/>
      <c r="C178" s="104"/>
      <c r="D178" s="72"/>
      <c r="E178" s="45"/>
      <c r="F178" s="72"/>
      <c r="G178" s="45"/>
      <c r="H178" s="45"/>
      <c r="I178" s="72"/>
      <c r="J178" s="45"/>
      <c r="K178" s="72"/>
      <c r="L178" s="45"/>
      <c r="M178" s="72"/>
      <c r="N178" s="45"/>
      <c r="O178" s="72"/>
    </row>
    <row r="179" spans="1:15" x14ac:dyDescent="0.2">
      <c r="A179" s="104" t="s">
        <v>243</v>
      </c>
      <c r="B179" s="104"/>
      <c r="C179" s="104"/>
      <c r="D179" s="72"/>
      <c r="E179" s="45"/>
      <c r="F179" s="72"/>
      <c r="G179" s="45"/>
      <c r="H179" s="45"/>
      <c r="I179" s="72"/>
      <c r="J179" s="45"/>
      <c r="K179" s="72"/>
      <c r="L179" s="45"/>
      <c r="M179" s="72"/>
      <c r="N179" s="45"/>
      <c r="O179" s="72"/>
    </row>
    <row r="180" spans="1:15" ht="12" thickBot="1" x14ac:dyDescent="0.25">
      <c r="A180" s="104" t="s">
        <v>244</v>
      </c>
      <c r="B180" s="104"/>
      <c r="C180" s="104"/>
      <c r="D180" s="85"/>
      <c r="E180" s="45"/>
      <c r="F180" s="85"/>
      <c r="G180" s="45"/>
      <c r="H180" s="45"/>
      <c r="I180" s="85"/>
      <c r="J180" s="45"/>
      <c r="K180" s="85"/>
      <c r="L180" s="45"/>
      <c r="M180" s="85"/>
      <c r="N180" s="45"/>
      <c r="O180" s="85"/>
    </row>
    <row r="181" spans="1:15" ht="12" thickBot="1" x14ac:dyDescent="0.25">
      <c r="A181" s="162" t="s">
        <v>188</v>
      </c>
      <c r="B181" s="163"/>
      <c r="C181" s="164"/>
      <c r="D181" s="20">
        <f>SUM(D170:D180)</f>
        <v>0</v>
      </c>
      <c r="E181" s="45"/>
      <c r="F181" s="20">
        <f>SUM(F170:F180)</f>
        <v>0</v>
      </c>
      <c r="G181" s="45"/>
      <c r="H181" s="45"/>
      <c r="I181" s="20">
        <f>SUM(I170:I180)</f>
        <v>0</v>
      </c>
      <c r="J181" s="45"/>
      <c r="K181" s="20">
        <f>SUM(K170:K180)</f>
        <v>0</v>
      </c>
      <c r="L181" s="45"/>
      <c r="M181" s="20">
        <f>SUM(M170:M180)</f>
        <v>0</v>
      </c>
      <c r="N181" s="45"/>
      <c r="O181" s="20">
        <f>SUM(O170:O180)</f>
        <v>0</v>
      </c>
    </row>
    <row r="182" spans="1:15" ht="5.0999999999999996" customHeight="1" thickTop="1" thickBot="1" x14ac:dyDescent="0.25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</row>
    <row r="183" spans="1:15" ht="12" thickBot="1" x14ac:dyDescent="0.25">
      <c r="A183" s="105" t="s">
        <v>189</v>
      </c>
      <c r="B183" s="106"/>
      <c r="C183" s="106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7"/>
      <c r="O183" s="32"/>
    </row>
    <row r="184" spans="1:15" ht="5.0999999999999996" customHeight="1" x14ac:dyDescent="0.2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</row>
    <row r="185" spans="1:15" x14ac:dyDescent="0.2">
      <c r="A185" s="60"/>
      <c r="B185" s="60" t="s">
        <v>190</v>
      </c>
      <c r="C185" s="32"/>
      <c r="D185" s="32"/>
      <c r="E185" s="32"/>
      <c r="F185" s="32"/>
      <c r="G185" s="32"/>
      <c r="H185" s="32"/>
      <c r="I185" s="32"/>
      <c r="J185" s="32"/>
      <c r="K185" s="86"/>
      <c r="L185" s="32"/>
      <c r="M185" s="32"/>
      <c r="N185" s="32"/>
      <c r="O185" s="32"/>
    </row>
    <row r="186" spans="1:15" ht="5.0999999999999996" customHeight="1" x14ac:dyDescent="0.2">
      <c r="A186" s="60"/>
      <c r="B186" s="60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</row>
    <row r="187" spans="1:15" x14ac:dyDescent="0.2">
      <c r="A187" s="60"/>
      <c r="B187" s="60" t="s">
        <v>191</v>
      </c>
      <c r="C187" s="32"/>
      <c r="D187" s="32"/>
      <c r="E187" s="32"/>
      <c r="F187" s="32"/>
      <c r="G187" s="32"/>
      <c r="H187" s="32"/>
      <c r="I187" s="86"/>
      <c r="J187" s="32"/>
      <c r="K187" s="32"/>
      <c r="L187" s="32"/>
      <c r="M187" s="32"/>
      <c r="N187" s="32"/>
      <c r="O187" s="32"/>
    </row>
    <row r="188" spans="1:15" ht="5.0999999999999996" customHeight="1" x14ac:dyDescent="0.2">
      <c r="A188" s="60"/>
      <c r="B188" s="60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</row>
    <row r="189" spans="1:15" x14ac:dyDescent="0.2">
      <c r="A189" s="32"/>
      <c r="B189" s="32"/>
      <c r="C189" s="87"/>
      <c r="D189" s="32" t="s">
        <v>192</v>
      </c>
      <c r="E189" s="32"/>
      <c r="F189" s="32"/>
      <c r="G189" s="32"/>
      <c r="H189" s="32"/>
      <c r="I189" s="32"/>
      <c r="J189" s="32"/>
      <c r="K189" s="86"/>
      <c r="L189" s="32"/>
      <c r="M189" s="32"/>
      <c r="N189" s="32"/>
      <c r="O189" s="32"/>
    </row>
    <row r="190" spans="1:15" ht="5.0999999999999996" customHeight="1" x14ac:dyDescent="0.2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</row>
    <row r="191" spans="1:15" x14ac:dyDescent="0.2">
      <c r="A191" s="32"/>
      <c r="B191" s="32"/>
      <c r="C191" s="87"/>
      <c r="D191" s="32" t="s">
        <v>193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</row>
    <row r="192" spans="1:15" ht="5.0999999999999996" customHeight="1" x14ac:dyDescent="0.2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</row>
    <row r="193" spans="1:15" x14ac:dyDescent="0.2">
      <c r="A193" s="32"/>
      <c r="B193" s="32"/>
      <c r="C193" s="87"/>
      <c r="D193" s="32" t="s">
        <v>194</v>
      </c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</row>
    <row r="194" spans="1:15" ht="5.0999999999999996" customHeight="1" thickBot="1" x14ac:dyDescent="0.25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</row>
    <row r="195" spans="1:15" ht="12" thickBot="1" x14ac:dyDescent="0.25">
      <c r="A195" s="105" t="s">
        <v>195</v>
      </c>
      <c r="B195" s="106"/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7"/>
      <c r="O195" s="32"/>
    </row>
    <row r="196" spans="1:15" ht="5.0999999999999996" customHeight="1" x14ac:dyDescent="0.2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</row>
    <row r="197" spans="1:15" x14ac:dyDescent="0.2">
      <c r="A197" s="32"/>
      <c r="B197" s="32" t="s">
        <v>196</v>
      </c>
      <c r="C197" s="32"/>
      <c r="D197" s="32"/>
      <c r="E197" s="32"/>
      <c r="F197" s="32"/>
      <c r="G197" s="32"/>
      <c r="H197" s="32"/>
      <c r="I197" s="86"/>
      <c r="J197" s="32"/>
      <c r="K197" s="86"/>
      <c r="L197" s="32"/>
      <c r="M197" s="32"/>
      <c r="N197" s="32"/>
      <c r="O197" s="32"/>
    </row>
    <row r="198" spans="1:15" x14ac:dyDescent="0.2">
      <c r="A198" s="32"/>
      <c r="B198" s="32"/>
      <c r="C198" s="32"/>
      <c r="D198" s="32"/>
      <c r="E198" s="32"/>
      <c r="F198" s="32"/>
      <c r="G198" s="32"/>
      <c r="H198" s="32"/>
      <c r="I198" s="46" t="s">
        <v>197</v>
      </c>
      <c r="J198" s="46"/>
      <c r="K198" s="46" t="s">
        <v>198</v>
      </c>
      <c r="L198" s="32"/>
      <c r="M198" s="32"/>
      <c r="N198" s="32"/>
      <c r="O198" s="32"/>
    </row>
    <row r="202" spans="1:15" x14ac:dyDescent="0.2">
      <c r="H202" s="2"/>
      <c r="I202" s="5"/>
      <c r="J202" s="5"/>
      <c r="K202" s="5"/>
      <c r="M202" s="3"/>
    </row>
  </sheetData>
  <sheetProtection password="93E2" sheet="1" objects="1" scenarios="1" selectLockedCells="1"/>
  <mergeCells count="122">
    <mergeCell ref="A44:E45"/>
    <mergeCell ref="F44:F45"/>
    <mergeCell ref="A46:E48"/>
    <mergeCell ref="F47:F48"/>
    <mergeCell ref="A181:C181"/>
    <mergeCell ref="A183:N183"/>
    <mergeCell ref="A195:N195"/>
    <mergeCell ref="A171:C171"/>
    <mergeCell ref="A172:C172"/>
    <mergeCell ref="A173:C173"/>
    <mergeCell ref="A174:C174"/>
    <mergeCell ref="A176:C176"/>
    <mergeCell ref="A177:C177"/>
    <mergeCell ref="A178:C178"/>
    <mergeCell ref="A179:C179"/>
    <mergeCell ref="A180:C180"/>
    <mergeCell ref="A140:N140"/>
    <mergeCell ref="B112:D112"/>
    <mergeCell ref="B113:D113"/>
    <mergeCell ref="A114:D114"/>
    <mergeCell ref="B116:D116"/>
    <mergeCell ref="B117:D117"/>
    <mergeCell ref="B121:D121"/>
    <mergeCell ref="A123:F123"/>
    <mergeCell ref="A124:F124"/>
    <mergeCell ref="A125:F125"/>
    <mergeCell ref="A126:F126"/>
    <mergeCell ref="B131:F131"/>
    <mergeCell ref="B111:D111"/>
    <mergeCell ref="A103:F103"/>
    <mergeCell ref="A104:F104"/>
    <mergeCell ref="A105:F105"/>
    <mergeCell ref="A106:C106"/>
    <mergeCell ref="A108:D108"/>
    <mergeCell ref="B118:D118"/>
    <mergeCell ref="B119:D119"/>
    <mergeCell ref="B120:D120"/>
    <mergeCell ref="A102:F102"/>
    <mergeCell ref="A77:F77"/>
    <mergeCell ref="A85:D85"/>
    <mergeCell ref="A86:D86"/>
    <mergeCell ref="B88:F88"/>
    <mergeCell ref="B91:F91"/>
    <mergeCell ref="B92:F92"/>
    <mergeCell ref="B109:D109"/>
    <mergeCell ref="B110:D110"/>
    <mergeCell ref="B97:F97"/>
    <mergeCell ref="B98:F98"/>
    <mergeCell ref="B99:F99"/>
    <mergeCell ref="B32:D32"/>
    <mergeCell ref="A38:F38"/>
    <mergeCell ref="B19:D19"/>
    <mergeCell ref="B20:D20"/>
    <mergeCell ref="B28:D28"/>
    <mergeCell ref="B29:D29"/>
    <mergeCell ref="B30:D30"/>
    <mergeCell ref="B31:D31"/>
    <mergeCell ref="A39:F39"/>
    <mergeCell ref="B21:D21"/>
    <mergeCell ref="A9:N9"/>
    <mergeCell ref="A10:N10"/>
    <mergeCell ref="A12:N12"/>
    <mergeCell ref="B16:D16"/>
    <mergeCell ref="B17:D17"/>
    <mergeCell ref="B18:D18"/>
    <mergeCell ref="A1:N1"/>
    <mergeCell ref="A3:B3"/>
    <mergeCell ref="D3:F3"/>
    <mergeCell ref="K3:M3"/>
    <mergeCell ref="B7:F7"/>
    <mergeCell ref="I47:M47"/>
    <mergeCell ref="I48:N48"/>
    <mergeCell ref="I49:N49"/>
    <mergeCell ref="I50:M50"/>
    <mergeCell ref="H56:M56"/>
    <mergeCell ref="H57:M57"/>
    <mergeCell ref="I60:M60"/>
    <mergeCell ref="I61:N61"/>
    <mergeCell ref="B61:G61"/>
    <mergeCell ref="B50:F50"/>
    <mergeCell ref="B58:F58"/>
    <mergeCell ref="B51:F51"/>
    <mergeCell ref="B52:F52"/>
    <mergeCell ref="B54:F54"/>
    <mergeCell ref="B53:G53"/>
    <mergeCell ref="E57:F57"/>
    <mergeCell ref="A49:E49"/>
    <mergeCell ref="B63:D63"/>
    <mergeCell ref="A73:F73"/>
    <mergeCell ref="A68:F68"/>
    <mergeCell ref="A74:B74"/>
    <mergeCell ref="D74:F74"/>
    <mergeCell ref="K74:M74"/>
    <mergeCell ref="B93:F93"/>
    <mergeCell ref="B96:F96"/>
    <mergeCell ref="A65:G65"/>
    <mergeCell ref="A66:F66"/>
    <mergeCell ref="A67:F67"/>
    <mergeCell ref="F41:F42"/>
    <mergeCell ref="O1:O4"/>
    <mergeCell ref="O5:O9"/>
    <mergeCell ref="A170:C170"/>
    <mergeCell ref="A156:N156"/>
    <mergeCell ref="B157:M157"/>
    <mergeCell ref="B158:M158"/>
    <mergeCell ref="B159:M159"/>
    <mergeCell ref="A164:O164"/>
    <mergeCell ref="A146:N146"/>
    <mergeCell ref="B148:K148"/>
    <mergeCell ref="A151:N151"/>
    <mergeCell ref="B153:K153"/>
    <mergeCell ref="B154:K154"/>
    <mergeCell ref="B62:G62"/>
    <mergeCell ref="B132:F132"/>
    <mergeCell ref="I135:K135"/>
    <mergeCell ref="A142:B142"/>
    <mergeCell ref="D142:F142"/>
    <mergeCell ref="K142:M142"/>
    <mergeCell ref="K144:M144"/>
    <mergeCell ref="B166:C166"/>
    <mergeCell ref="A169:C169"/>
    <mergeCell ref="A76:F76"/>
  </mergeCells>
  <phoneticPr fontId="0" type="noConversion"/>
  <dataValidations count="2">
    <dataValidation type="whole" operator="lessThanOrEqual" allowBlank="1" showInputMessage="1" showErrorMessage="1" prompt="Only include scheduled breaks if they contain 5 or more consecutive days and they are included between the PP or PoE begin date and the student's last date of attendance. (Between A and B above)" sqref="F44:F45">
      <formula1>B56</formula1>
    </dataValidation>
    <dataValidation type="whole" operator="lessThanOrEqual" allowBlank="1" showInputMessage="1" showErrorMessage="1" prompt="Only include scheduled breaks if they contain 5 or more consecutive days and they are included in the PP or PoE but fall after the student's last date of attendance. (Between B and C above)" sqref="F47:F48">
      <formula1>D56</formula1>
    </dataValidation>
  </dataValidations>
  <pageMargins left="0.75" right="0.75" top="1" bottom="1" header="0.5" footer="0.5"/>
  <pageSetup scale="82" orientation="portrait" horizontalDpi="1200" verticalDpi="1200" r:id="rId1"/>
  <headerFooter alignWithMargins="0">
    <oddHeader>&amp;L&amp;"Arial,Bold"R2T4 Determination</oddHeader>
  </headerFooter>
  <rowBreaks count="2" manualBreakCount="2">
    <brk id="72" max="16383" man="1"/>
    <brk id="1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R2T4 Calculation</vt:lpstr>
      <vt:lpstr>Sheet1</vt:lpstr>
    </vt:vector>
  </TitlesOfParts>
  <Company>Knutte &amp; Associates, P.C.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shellyp</dc:creator>
  <cp:lastModifiedBy>don</cp:lastModifiedBy>
  <cp:lastPrinted>2017-06-01T20:20:31Z</cp:lastPrinted>
  <dcterms:created xsi:type="dcterms:W3CDTF">2002-12-13T16:20:26Z</dcterms:created>
  <dcterms:modified xsi:type="dcterms:W3CDTF">2018-06-07T23:54:16Z</dcterms:modified>
</cp:coreProperties>
</file>